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Metodické pokyny\Metodické pokyny 2021\MP 2_2021 jednoduché účetnictví SDH\Konečné texty\"/>
    </mc:Choice>
  </mc:AlternateContent>
  <bookViews>
    <workbookView xWindow="480" yWindow="30" windowWidth="8415" windowHeight="4965"/>
  </bookViews>
  <sheets>
    <sheet name="od roku 2021" sheetId="4" r:id="rId1"/>
  </sheets>
  <definedNames>
    <definedName name="_xlnm.Print_Area" localSheetId="0">'od roku 2021'!$A$1:$AA$43</definedName>
  </definedNames>
  <calcPr calcId="162913"/>
</workbook>
</file>

<file path=xl/calcChain.xml><?xml version="1.0" encoding="utf-8"?>
<calcChain xmlns="http://schemas.openxmlformats.org/spreadsheetml/2006/main">
  <c r="AA41" i="4" l="1"/>
  <c r="Z41" i="4"/>
  <c r="Y41" i="4"/>
  <c r="X42" i="4" s="1"/>
  <c r="X41" i="4"/>
  <c r="W41" i="4"/>
  <c r="V41" i="4"/>
  <c r="U41" i="4"/>
  <c r="T41" i="4"/>
  <c r="S41" i="4"/>
  <c r="R41" i="4"/>
  <c r="R42" i="4" s="1"/>
  <c r="Q41" i="4"/>
  <c r="P41" i="4"/>
  <c r="P42" i="4" s="1"/>
  <c r="O41" i="4"/>
  <c r="N41" i="4"/>
  <c r="N42" i="4" s="1"/>
  <c r="K41" i="4"/>
  <c r="J41" i="4"/>
  <c r="H41" i="4"/>
  <c r="G41" i="4"/>
  <c r="E43" i="4" s="1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L5" i="4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I5" i="4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L20" i="4" l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21" i="4"/>
  <c r="P43" i="4"/>
  <c r="X43" i="4"/>
  <c r="I41" i="4"/>
  <c r="I42" i="4" s="1"/>
  <c r="L41" i="4"/>
  <c r="L42" i="4" s="1"/>
</calcChain>
</file>

<file path=xl/sharedStrings.xml><?xml version="1.0" encoding="utf-8"?>
<sst xmlns="http://schemas.openxmlformats.org/spreadsheetml/2006/main" count="257" uniqueCount="177">
  <si>
    <t>Peněžní prostředky</t>
  </si>
  <si>
    <t>Příjmy ovlivňující</t>
  </si>
  <si>
    <t>x</t>
  </si>
  <si>
    <t>Členské</t>
  </si>
  <si>
    <t>Nákup</t>
  </si>
  <si>
    <t>Ostatní</t>
  </si>
  <si>
    <t>Ŕ</t>
  </si>
  <si>
    <t>Datum</t>
  </si>
  <si>
    <t>Č.dokl.</t>
  </si>
  <si>
    <t>Text</t>
  </si>
  <si>
    <t>Příjmy</t>
  </si>
  <si>
    <t>Výdaje</t>
  </si>
  <si>
    <t>Zůstatek</t>
  </si>
  <si>
    <t>příspěvky</t>
  </si>
  <si>
    <t>dary a půjčky</t>
  </si>
  <si>
    <t>a</t>
  </si>
  <si>
    <t>b</t>
  </si>
  <si>
    <t>c</t>
  </si>
  <si>
    <t>d</t>
  </si>
  <si>
    <t>25.4.</t>
  </si>
  <si>
    <t>16.5.</t>
  </si>
  <si>
    <t>Výběr hotovosti z účtu</t>
  </si>
  <si>
    <t>Příjem peněz do pokladny</t>
  </si>
  <si>
    <t>20.5.</t>
  </si>
  <si>
    <t>26.5.</t>
  </si>
  <si>
    <t xml:space="preserve">S O U Č E T </t>
  </si>
  <si>
    <t>Druh činnosti</t>
  </si>
  <si>
    <t>Klasifikace</t>
  </si>
  <si>
    <t>Označení</t>
  </si>
  <si>
    <t>15.1.</t>
  </si>
  <si>
    <t>29.1.</t>
  </si>
  <si>
    <t>30.6.</t>
  </si>
  <si>
    <t>Příjem z reklamy na soutěži</t>
  </si>
  <si>
    <t>31.12.</t>
  </si>
  <si>
    <t>Rok : 20..</t>
  </si>
  <si>
    <t>daňový příjem</t>
  </si>
  <si>
    <t>nedaňový příjem</t>
  </si>
  <si>
    <t>průběžná položka</t>
  </si>
  <si>
    <t>nedaňový výdaj</t>
  </si>
  <si>
    <t>daňový výdaj</t>
  </si>
  <si>
    <t>Stav k 1.1.</t>
  </si>
  <si>
    <t>Stav k 31.12.</t>
  </si>
  <si>
    <t>Dividendy z akcií</t>
  </si>
  <si>
    <t>Pokladna</t>
  </si>
  <si>
    <t>Banka</t>
  </si>
  <si>
    <t>P1</t>
  </si>
  <si>
    <t>P2</t>
  </si>
  <si>
    <t>P3</t>
  </si>
  <si>
    <t>P4</t>
  </si>
  <si>
    <t>Odvod členských příspěvků (20 x 50 Kč)</t>
  </si>
  <si>
    <t>Členské příspěvky (20 členů x 100 Kč)</t>
  </si>
  <si>
    <t>B1</t>
  </si>
  <si>
    <t>P5</t>
  </si>
  <si>
    <t>P6</t>
  </si>
  <si>
    <t>P7</t>
  </si>
  <si>
    <t>P8</t>
  </si>
  <si>
    <t>P9</t>
  </si>
  <si>
    <t>P10</t>
  </si>
  <si>
    <t>B2</t>
  </si>
  <si>
    <t>P11</t>
  </si>
  <si>
    <t>B3</t>
  </si>
  <si>
    <t>P12</t>
  </si>
  <si>
    <t>P13</t>
  </si>
  <si>
    <t>P14</t>
  </si>
  <si>
    <t>P15</t>
  </si>
  <si>
    <t>B4</t>
  </si>
  <si>
    <t>P16</t>
  </si>
  <si>
    <t>B5</t>
  </si>
  <si>
    <t>P17</t>
  </si>
  <si>
    <t>příjmu-výdaje</t>
  </si>
  <si>
    <t>ve výkazu</t>
  </si>
  <si>
    <t>P E N Ě Ž N Í  ( finanční ) D E N Í K  - údaje v Kč</t>
  </si>
  <si>
    <t>15.2.</t>
  </si>
  <si>
    <t>30.5.</t>
  </si>
  <si>
    <t>14.6.</t>
  </si>
  <si>
    <t>15.9.</t>
  </si>
  <si>
    <t>20.9.</t>
  </si>
  <si>
    <t>31.10.</t>
  </si>
  <si>
    <t>15.11.</t>
  </si>
  <si>
    <t>20.11.</t>
  </si>
  <si>
    <t>30.11.</t>
  </si>
  <si>
    <t>5.12.</t>
  </si>
  <si>
    <t>22.12.</t>
  </si>
  <si>
    <t>13.12.</t>
  </si>
  <si>
    <t>V hotovosti - pokladna</t>
  </si>
  <si>
    <t>Na bankovním účtu</t>
  </si>
  <si>
    <t>Hlavní činnost</t>
  </si>
  <si>
    <t>Výdaje ovlivňující</t>
  </si>
  <si>
    <t xml:space="preserve">základ daně </t>
  </si>
  <si>
    <t>P18</t>
  </si>
  <si>
    <t>P19</t>
  </si>
  <si>
    <t>P20</t>
  </si>
  <si>
    <t>P21</t>
  </si>
  <si>
    <t>P22</t>
  </si>
  <si>
    <t>P23</t>
  </si>
  <si>
    <t>B6</t>
  </si>
  <si>
    <t>B7</t>
  </si>
  <si>
    <t>P24</t>
  </si>
  <si>
    <t>B8</t>
  </si>
  <si>
    <t>B9</t>
  </si>
  <si>
    <t>B10</t>
  </si>
  <si>
    <t>3.B</t>
  </si>
  <si>
    <t>P25</t>
  </si>
  <si>
    <t>Hlavní</t>
  </si>
  <si>
    <t>činnost</t>
  </si>
  <si>
    <t>Zdaněné</t>
  </si>
  <si>
    <t>sráž.daní</t>
  </si>
  <si>
    <t>Dotace</t>
  </si>
  <si>
    <t xml:space="preserve">Příjmy neovlivňující základ daně </t>
  </si>
  <si>
    <t xml:space="preserve">Výdaje neovlivňující základ daně </t>
  </si>
  <si>
    <t>majetku</t>
  </si>
  <si>
    <t>Odvody</t>
  </si>
  <si>
    <t>10.B.</t>
  </si>
  <si>
    <t>2.A.</t>
  </si>
  <si>
    <t>10.A.</t>
  </si>
  <si>
    <t>1.A.</t>
  </si>
  <si>
    <t>5b.B.</t>
  </si>
  <si>
    <t>12.B.</t>
  </si>
  <si>
    <t>*</t>
  </si>
  <si>
    <t>6.B.</t>
  </si>
  <si>
    <t>4.B.</t>
  </si>
  <si>
    <t>5a.B.</t>
  </si>
  <si>
    <t>2.B.</t>
  </si>
  <si>
    <t xml:space="preserve">Rozdíl příjmů a výdajů </t>
  </si>
  <si>
    <t>1.A</t>
  </si>
  <si>
    <t>2.A</t>
  </si>
  <si>
    <t>10.A</t>
  </si>
  <si>
    <t>10.B</t>
  </si>
  <si>
    <t>9.A</t>
  </si>
  <si>
    <t>2.B</t>
  </si>
  <si>
    <t>4.B</t>
  </si>
  <si>
    <t>5.B</t>
  </si>
  <si>
    <t>6.B</t>
  </si>
  <si>
    <t>7.B</t>
  </si>
  <si>
    <t>11.B</t>
  </si>
  <si>
    <t>12.B</t>
  </si>
  <si>
    <t>13.B</t>
  </si>
  <si>
    <t>Rozdíl nedaňových příjmů a výdajů</t>
  </si>
  <si>
    <t>e</t>
  </si>
  <si>
    <t>f</t>
  </si>
  <si>
    <t>Dar členu SDH k jubileu  (X)</t>
  </si>
  <si>
    <t>Valná hromada-občerstvení  (X)</t>
  </si>
  <si>
    <t>Nákup vyznamenání (X)</t>
  </si>
  <si>
    <t>Příjem z hasičského plesu (Y)</t>
  </si>
  <si>
    <t>Výdej z hasičského plesu - doložitelný (Y)</t>
  </si>
  <si>
    <t>Příjem za sběr odpadu (Z1)</t>
  </si>
  <si>
    <t>Příjem z bufetu-soutěž (Z4)</t>
  </si>
  <si>
    <t>Výdaj na bufet-soutěž (Z4)</t>
  </si>
  <si>
    <t>Startovné na soutěži - příjem (X)</t>
  </si>
  <si>
    <t>Strava pořadatelům a rozhodčím (X)</t>
  </si>
  <si>
    <t>Příspěvek od obce na činnost SDH (X)</t>
  </si>
  <si>
    <t xml:space="preserve">Nákup sanačního prostředku do studny(Z2) </t>
  </si>
  <si>
    <t>Vyplacení zálohy na volnočas. Aktivity (X)</t>
  </si>
  <si>
    <t>Výdaj na výlet členů SDH (X)</t>
  </si>
  <si>
    <t>Vrácení zálohy na volnočasové aktivity(X)</t>
  </si>
  <si>
    <t>Has.zboží nákup (ozn. na uniformy ) (Z4)</t>
  </si>
  <si>
    <t>Has.zboží -prodej členům (Z4)</t>
  </si>
  <si>
    <t>Kancelářské potřeby (X)</t>
  </si>
  <si>
    <t xml:space="preserve">Příjem za zapůj. (pronájem) čerpadla </t>
  </si>
  <si>
    <t>Výplata dohody o provedení práce  (hrubá částka 1000,- Kč, srážková daň 15%) (X)</t>
  </si>
  <si>
    <t>Odvod srážkové daně (15%) (X)</t>
  </si>
  <si>
    <t>Poplatek bance (běžný účet) (X)</t>
  </si>
  <si>
    <t>Označení hlavní činnosti (X,Y,Z1…)</t>
  </si>
  <si>
    <t>Výdej z hasičského plesu - ostatní (Y)</t>
  </si>
  <si>
    <t xml:space="preserve">Vyčištění studny občanu </t>
  </si>
  <si>
    <t>9.A.</t>
  </si>
  <si>
    <t>Výdaj za aktivity mládeže (X)</t>
  </si>
  <si>
    <t>Aktivity mládeže - vlastní nákl.(X)</t>
  </si>
  <si>
    <t>Dotace KÚ na mládež  (X)</t>
  </si>
  <si>
    <t>Úrok banky (po odečtení daně) (X)</t>
  </si>
  <si>
    <t xml:space="preserve">Dary, </t>
  </si>
  <si>
    <t>přijaté</t>
  </si>
  <si>
    <t>7.B.</t>
  </si>
  <si>
    <t>Vzor: 1/2016</t>
  </si>
  <si>
    <t>Dar (X)</t>
  </si>
  <si>
    <t>osvob.příjem-ř.110 DP</t>
  </si>
  <si>
    <t>osvob.příjem-ř.109 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</si>
</sst>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i/>
      <sz val="8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0" xfId="0" applyFill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3" fontId="0" fillId="0" borderId="0" xfId="0" applyNumberFormat="1" applyAlignment="1">
      <alignment horizontal="centerContinuous"/>
    </xf>
    <xf numFmtId="3" fontId="0" fillId="0" borderId="5" xfId="0" applyNumberFormat="1" applyBorder="1" applyAlignment="1">
      <alignment horizontal="centerContinuous"/>
    </xf>
    <xf numFmtId="3" fontId="0" fillId="0" borderId="6" xfId="0" applyNumberFormat="1" applyBorder="1" applyAlignment="1">
      <alignment horizontal="centerContinuous"/>
    </xf>
    <xf numFmtId="3" fontId="0" fillId="0" borderId="0" xfId="0" applyNumberFormat="1"/>
    <xf numFmtId="3" fontId="3" fillId="0" borderId="0" xfId="0" applyNumberFormat="1" applyFont="1" applyAlignment="1">
      <alignment horizontal="centerContinuous"/>
    </xf>
    <xf numFmtId="3" fontId="3" fillId="0" borderId="0" xfId="0" applyNumberFormat="1" applyFont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0" xfId="0" applyNumberFormat="1" applyFont="1"/>
    <xf numFmtId="3" fontId="3" fillId="0" borderId="5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0" fillId="0" borderId="6" xfId="0" applyNumberFormat="1" applyBorder="1"/>
    <xf numFmtId="3" fontId="0" fillId="0" borderId="5" xfId="0" applyNumberForma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7" xfId="0" applyNumberFormat="1" applyBorder="1"/>
    <xf numFmtId="3" fontId="0" fillId="2" borderId="0" xfId="0" applyNumberFormat="1" applyFill="1"/>
    <xf numFmtId="0" fontId="0" fillId="0" borderId="0" xfId="0" applyAlignment="1">
      <alignment wrapText="1"/>
    </xf>
    <xf numFmtId="3" fontId="0" fillId="2" borderId="1" xfId="0" applyNumberFormat="1" applyFill="1" applyBorder="1"/>
    <xf numFmtId="3" fontId="0" fillId="2" borderId="7" xfId="0" applyNumberFormat="1" applyFill="1" applyBorder="1"/>
    <xf numFmtId="0" fontId="0" fillId="2" borderId="8" xfId="0" applyFill="1" applyBorder="1"/>
    <xf numFmtId="3" fontId="0" fillId="0" borderId="0" xfId="0" applyNumberFormat="1" applyBorder="1"/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0" fillId="2" borderId="0" xfId="0" applyNumberForma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6" xfId="0" applyNumberFormat="1" applyFont="1" applyBorder="1"/>
    <xf numFmtId="3" fontId="2" fillId="0" borderId="5" xfId="0" applyNumberFormat="1" applyFont="1" applyBorder="1"/>
    <xf numFmtId="0" fontId="0" fillId="0" borderId="0" xfId="0" applyFill="1" applyBorder="1"/>
    <xf numFmtId="3" fontId="0" fillId="0" borderId="8" xfId="0" applyNumberFormat="1" applyBorder="1"/>
    <xf numFmtId="0" fontId="0" fillId="0" borderId="1" xfId="0" applyFill="1" applyBorder="1"/>
    <xf numFmtId="3" fontId="4" fillId="0" borderId="0" xfId="0" applyNumberFormat="1" applyFont="1" applyAlignment="1">
      <alignment horizontal="left"/>
    </xf>
    <xf numFmtId="3" fontId="3" fillId="0" borderId="15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6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6"/>
  <sheetViews>
    <sheetView tabSelected="1" workbookViewId="0">
      <selection activeCell="E32" sqref="E32"/>
    </sheetView>
  </sheetViews>
  <sheetFormatPr defaultRowHeight="12.75" x14ac:dyDescent="0.2"/>
  <cols>
    <col min="1" max="1" width="2.42578125" customWidth="1"/>
    <col min="2" max="2" width="5.28515625" customWidth="1"/>
    <col min="3" max="3" width="6.140625" customWidth="1"/>
    <col min="4" max="4" width="38.85546875" customWidth="1"/>
    <col min="5" max="5" width="16" customWidth="1"/>
    <col min="6" max="6" width="9" style="67" customWidth="1"/>
    <col min="7" max="12" width="9.140625" style="14"/>
    <col min="13" max="13" width="5.5703125" style="16" customWidth="1"/>
    <col min="14" max="14" width="10.42578125" style="14" customWidth="1"/>
    <col min="15" max="15" width="9.7109375" style="24" customWidth="1"/>
    <col min="16" max="16" width="10.42578125" style="14" customWidth="1"/>
    <col min="17" max="17" width="9.7109375" style="24" customWidth="1"/>
    <col min="18" max="23" width="8.5703125" style="14" customWidth="1"/>
    <col min="24" max="24" width="8.85546875" style="23" customWidth="1"/>
    <col min="25" max="25" width="9.140625" style="14"/>
    <col min="26" max="26" width="11.140625" style="14" customWidth="1"/>
    <col min="27" max="65" width="9.140625" style="14"/>
  </cols>
  <sheetData>
    <row r="1" spans="1:65" x14ac:dyDescent="0.2">
      <c r="A1" s="71" t="s">
        <v>71</v>
      </c>
      <c r="B1" s="72"/>
      <c r="C1" s="72"/>
      <c r="D1" s="73"/>
      <c r="E1" s="76" t="s">
        <v>26</v>
      </c>
      <c r="F1" s="77"/>
      <c r="G1" s="11" t="s">
        <v>0</v>
      </c>
      <c r="H1" s="11"/>
      <c r="I1" s="11"/>
      <c r="J1" s="11"/>
      <c r="K1" s="11"/>
      <c r="L1" s="12"/>
      <c r="M1" s="60"/>
      <c r="N1" s="11" t="s">
        <v>1</v>
      </c>
      <c r="O1" s="12"/>
      <c r="P1" s="11" t="s">
        <v>87</v>
      </c>
      <c r="Q1" s="12"/>
      <c r="R1" s="11" t="s">
        <v>108</v>
      </c>
      <c r="S1" s="11"/>
      <c r="T1" s="11"/>
      <c r="U1" s="11"/>
      <c r="V1" s="11"/>
      <c r="W1" s="11"/>
      <c r="X1" s="13" t="s">
        <v>109</v>
      </c>
      <c r="Y1" s="11"/>
      <c r="Z1" s="11"/>
      <c r="AA1" s="12"/>
    </row>
    <row r="2" spans="1:65" ht="13.5" thickBot="1" x14ac:dyDescent="0.25">
      <c r="A2" s="6" t="s">
        <v>34</v>
      </c>
      <c r="B2" s="7"/>
      <c r="C2" s="7"/>
      <c r="D2" s="7" t="s">
        <v>162</v>
      </c>
      <c r="E2" s="65" t="s">
        <v>27</v>
      </c>
      <c r="F2" s="66" t="s">
        <v>28</v>
      </c>
      <c r="G2" s="11" t="s">
        <v>84</v>
      </c>
      <c r="H2" s="11"/>
      <c r="I2" s="11"/>
      <c r="J2" s="13" t="s">
        <v>85</v>
      </c>
      <c r="K2" s="11"/>
      <c r="L2" s="12"/>
      <c r="M2" s="61"/>
      <c r="N2" s="11" t="s">
        <v>88</v>
      </c>
      <c r="O2" s="12"/>
      <c r="P2" s="11" t="s">
        <v>88</v>
      </c>
      <c r="Q2" s="12"/>
      <c r="R2" s="15" t="s">
        <v>103</v>
      </c>
      <c r="S2" s="16" t="s">
        <v>3</v>
      </c>
      <c r="T2" s="16" t="s">
        <v>105</v>
      </c>
      <c r="U2" s="16" t="s">
        <v>107</v>
      </c>
      <c r="V2" s="16" t="s">
        <v>170</v>
      </c>
      <c r="W2" s="14" t="s">
        <v>5</v>
      </c>
      <c r="X2" s="17" t="s">
        <v>103</v>
      </c>
      <c r="Y2" s="16" t="s">
        <v>4</v>
      </c>
      <c r="Z2" s="16" t="s">
        <v>111</v>
      </c>
      <c r="AA2" s="19" t="s">
        <v>5</v>
      </c>
      <c r="AB2" s="18"/>
      <c r="AC2" s="18"/>
      <c r="AD2" s="18"/>
      <c r="AE2" s="18"/>
      <c r="AF2" s="18"/>
      <c r="AG2" s="18"/>
      <c r="AH2" s="18"/>
      <c r="AI2" s="18"/>
    </row>
    <row r="3" spans="1:65" ht="13.5" thickBot="1" x14ac:dyDescent="0.25">
      <c r="A3" s="2" t="s">
        <v>6</v>
      </c>
      <c r="B3" s="2" t="s">
        <v>7</v>
      </c>
      <c r="C3" s="2" t="s">
        <v>8</v>
      </c>
      <c r="D3" s="2" t="s">
        <v>9</v>
      </c>
      <c r="E3" s="36" t="s">
        <v>69</v>
      </c>
      <c r="F3" s="37" t="s">
        <v>70</v>
      </c>
      <c r="G3" s="16" t="s">
        <v>10</v>
      </c>
      <c r="H3" s="16" t="s">
        <v>11</v>
      </c>
      <c r="I3" s="16" t="s">
        <v>12</v>
      </c>
      <c r="J3" s="17" t="s">
        <v>10</v>
      </c>
      <c r="K3" s="16" t="s">
        <v>11</v>
      </c>
      <c r="L3" s="19" t="s">
        <v>12</v>
      </c>
      <c r="M3" s="61"/>
      <c r="N3" s="16" t="s">
        <v>86</v>
      </c>
      <c r="O3" s="19" t="s">
        <v>5</v>
      </c>
      <c r="P3" s="16" t="s">
        <v>86</v>
      </c>
      <c r="Q3" s="19" t="s">
        <v>5</v>
      </c>
      <c r="R3" s="16" t="s">
        <v>104</v>
      </c>
      <c r="S3" s="16" t="s">
        <v>13</v>
      </c>
      <c r="T3" s="16" t="s">
        <v>106</v>
      </c>
      <c r="U3" s="16" t="s">
        <v>13</v>
      </c>
      <c r="V3" s="16" t="s">
        <v>171</v>
      </c>
      <c r="W3" s="16"/>
      <c r="X3" s="17" t="s">
        <v>104</v>
      </c>
      <c r="Y3" s="16" t="s">
        <v>110</v>
      </c>
      <c r="Z3" s="16" t="s">
        <v>14</v>
      </c>
      <c r="AA3" s="19"/>
      <c r="AB3" s="18"/>
      <c r="AC3" s="18"/>
      <c r="AD3" s="18"/>
      <c r="AE3" s="18"/>
      <c r="AF3" s="18"/>
      <c r="AG3" s="18"/>
      <c r="AH3" s="18"/>
      <c r="AI3" s="18"/>
    </row>
    <row r="4" spans="1:65" s="2" customFormat="1" ht="12" thickBot="1" x14ac:dyDescent="0.25">
      <c r="A4" s="4" t="s">
        <v>15</v>
      </c>
      <c r="B4" s="5" t="s">
        <v>16</v>
      </c>
      <c r="C4" s="5" t="s">
        <v>17</v>
      </c>
      <c r="D4" s="5" t="s">
        <v>18</v>
      </c>
      <c r="E4" s="38" t="s">
        <v>138</v>
      </c>
      <c r="F4" s="39" t="s">
        <v>139</v>
      </c>
      <c r="G4" s="20">
        <v>1</v>
      </c>
      <c r="H4" s="20">
        <v>2</v>
      </c>
      <c r="I4" s="20">
        <v>3</v>
      </c>
      <c r="J4" s="21">
        <v>4</v>
      </c>
      <c r="K4" s="20">
        <v>5</v>
      </c>
      <c r="L4" s="22">
        <v>6</v>
      </c>
      <c r="M4" s="62" t="s">
        <v>17</v>
      </c>
      <c r="N4" s="20" t="s">
        <v>125</v>
      </c>
      <c r="O4" s="22" t="s">
        <v>124</v>
      </c>
      <c r="P4" s="20" t="s">
        <v>126</v>
      </c>
      <c r="Q4" s="22" t="s">
        <v>128</v>
      </c>
      <c r="R4" s="20" t="s">
        <v>129</v>
      </c>
      <c r="S4" s="20" t="s">
        <v>101</v>
      </c>
      <c r="T4" s="20" t="s">
        <v>130</v>
      </c>
      <c r="U4" s="20" t="s">
        <v>131</v>
      </c>
      <c r="V4" s="20" t="s">
        <v>132</v>
      </c>
      <c r="W4" s="20" t="s">
        <v>133</v>
      </c>
      <c r="X4" s="21" t="s">
        <v>127</v>
      </c>
      <c r="Y4" s="20" t="s">
        <v>134</v>
      </c>
      <c r="Z4" s="20" t="s">
        <v>135</v>
      </c>
      <c r="AA4" s="22" t="s">
        <v>136</v>
      </c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</row>
    <row r="5" spans="1:65" s="49" customFormat="1" x14ac:dyDescent="0.2">
      <c r="A5" s="46">
        <v>0</v>
      </c>
      <c r="B5" s="47"/>
      <c r="C5" s="48" t="s">
        <v>2</v>
      </c>
      <c r="D5" s="49" t="s">
        <v>40</v>
      </c>
      <c r="E5" s="50"/>
      <c r="F5" s="51"/>
      <c r="G5" s="52">
        <v>2000</v>
      </c>
      <c r="H5" s="53"/>
      <c r="I5" s="53">
        <f>SUM(G5:H5)</f>
        <v>2000</v>
      </c>
      <c r="J5" s="54">
        <v>6000</v>
      </c>
      <c r="K5" s="53"/>
      <c r="L5" s="55">
        <f>SUM(J5:K5)</f>
        <v>6000</v>
      </c>
      <c r="M5" s="63">
        <f t="shared" ref="M5:M40" si="0">A5</f>
        <v>0</v>
      </c>
      <c r="N5" s="53"/>
      <c r="O5" s="55"/>
      <c r="P5" s="53"/>
      <c r="Q5" s="55"/>
      <c r="R5" s="53"/>
      <c r="S5" s="53"/>
      <c r="T5" s="53"/>
      <c r="U5" s="53"/>
      <c r="V5" s="53"/>
      <c r="W5" s="53"/>
      <c r="X5" s="54"/>
      <c r="Y5" s="53"/>
      <c r="Z5" s="53"/>
      <c r="AA5" s="55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</row>
    <row r="6" spans="1:65" x14ac:dyDescent="0.2">
      <c r="A6" s="1">
        <v>1</v>
      </c>
      <c r="B6" s="2" t="s">
        <v>29</v>
      </c>
      <c r="C6" t="s">
        <v>45</v>
      </c>
      <c r="D6" t="s">
        <v>50</v>
      </c>
      <c r="E6" s="64" t="s">
        <v>175</v>
      </c>
      <c r="F6" s="41" t="s">
        <v>101</v>
      </c>
      <c r="G6" s="14">
        <v>2000</v>
      </c>
      <c r="I6" s="14">
        <f t="shared" ref="I6:I40" si="1">I5+G6-H6</f>
        <v>4000</v>
      </c>
      <c r="J6" s="23"/>
      <c r="L6" s="24">
        <f t="shared" ref="L6:L20" si="2">L5+J6-K6</f>
        <v>6000</v>
      </c>
      <c r="M6" s="61">
        <f t="shared" si="0"/>
        <v>1</v>
      </c>
      <c r="S6" s="14">
        <v>2000</v>
      </c>
      <c r="AA6" s="24"/>
    </row>
    <row r="7" spans="1:65" x14ac:dyDescent="0.2">
      <c r="A7" s="1">
        <v>2</v>
      </c>
      <c r="B7" s="2" t="s">
        <v>29</v>
      </c>
      <c r="C7" t="s">
        <v>46</v>
      </c>
      <c r="D7" t="s">
        <v>141</v>
      </c>
      <c r="E7" s="40" t="s">
        <v>38</v>
      </c>
      <c r="F7" s="41" t="s">
        <v>112</v>
      </c>
      <c r="H7" s="14">
        <v>400</v>
      </c>
      <c r="I7" s="14">
        <f t="shared" si="1"/>
        <v>3600</v>
      </c>
      <c r="J7" s="23"/>
      <c r="L7" s="24">
        <f t="shared" si="2"/>
        <v>6000</v>
      </c>
      <c r="M7" s="61">
        <f t="shared" si="0"/>
        <v>2</v>
      </c>
      <c r="X7" s="23">
        <v>400</v>
      </c>
      <c r="AA7" s="24"/>
    </row>
    <row r="8" spans="1:65" x14ac:dyDescent="0.2">
      <c r="A8" s="1">
        <v>3</v>
      </c>
      <c r="B8" s="2" t="s">
        <v>29</v>
      </c>
      <c r="C8" t="s">
        <v>47</v>
      </c>
      <c r="D8" t="s">
        <v>140</v>
      </c>
      <c r="E8" s="40" t="s">
        <v>38</v>
      </c>
      <c r="F8" s="41" t="s">
        <v>112</v>
      </c>
      <c r="H8" s="14">
        <v>100</v>
      </c>
      <c r="I8" s="14">
        <f t="shared" si="1"/>
        <v>3500</v>
      </c>
      <c r="J8" s="23"/>
      <c r="L8" s="24">
        <f t="shared" si="2"/>
        <v>6000</v>
      </c>
      <c r="M8" s="61">
        <f t="shared" si="0"/>
        <v>3</v>
      </c>
      <c r="X8" s="23">
        <v>100</v>
      </c>
      <c r="AA8" s="24"/>
    </row>
    <row r="9" spans="1:65" x14ac:dyDescent="0.2">
      <c r="A9" s="1">
        <v>4</v>
      </c>
      <c r="B9" s="2" t="s">
        <v>29</v>
      </c>
      <c r="C9" t="s">
        <v>48</v>
      </c>
      <c r="D9" t="s">
        <v>142</v>
      </c>
      <c r="E9" s="40" t="s">
        <v>38</v>
      </c>
      <c r="F9" s="41" t="s">
        <v>112</v>
      </c>
      <c r="H9" s="14">
        <v>300</v>
      </c>
      <c r="I9" s="14">
        <f t="shared" si="1"/>
        <v>3200</v>
      </c>
      <c r="J9" s="23"/>
      <c r="L9" s="24">
        <f t="shared" si="2"/>
        <v>6000</v>
      </c>
      <c r="M9" s="61">
        <f t="shared" si="0"/>
        <v>4</v>
      </c>
      <c r="X9" s="23">
        <v>300</v>
      </c>
      <c r="AA9" s="24"/>
    </row>
    <row r="10" spans="1:65" x14ac:dyDescent="0.2">
      <c r="A10" s="1">
        <v>5</v>
      </c>
      <c r="B10" s="2" t="s">
        <v>30</v>
      </c>
      <c r="C10" s="8" t="s">
        <v>51</v>
      </c>
      <c r="D10" t="s">
        <v>49</v>
      </c>
      <c r="E10" s="40" t="s">
        <v>38</v>
      </c>
      <c r="F10" s="41" t="s">
        <v>112</v>
      </c>
      <c r="I10" s="14">
        <f t="shared" si="1"/>
        <v>3200</v>
      </c>
      <c r="J10" s="23"/>
      <c r="K10" s="14">
        <v>1000</v>
      </c>
      <c r="L10" s="24">
        <f t="shared" si="2"/>
        <v>5000</v>
      </c>
      <c r="M10" s="61">
        <f t="shared" si="0"/>
        <v>5</v>
      </c>
      <c r="X10" s="23">
        <v>1000</v>
      </c>
      <c r="AA10" s="24"/>
    </row>
    <row r="11" spans="1:65" x14ac:dyDescent="0.2">
      <c r="A11" s="1">
        <v>6</v>
      </c>
      <c r="B11" s="2" t="s">
        <v>72</v>
      </c>
      <c r="C11" t="s">
        <v>52</v>
      </c>
      <c r="D11" t="s">
        <v>143</v>
      </c>
      <c r="E11" s="40" t="s">
        <v>35</v>
      </c>
      <c r="F11" s="41" t="s">
        <v>113</v>
      </c>
      <c r="G11" s="14">
        <v>22000</v>
      </c>
      <c r="I11" s="14">
        <f t="shared" si="1"/>
        <v>25200</v>
      </c>
      <c r="J11" s="23"/>
      <c r="L11" s="24">
        <f t="shared" si="2"/>
        <v>5000</v>
      </c>
      <c r="M11" s="61">
        <f t="shared" si="0"/>
        <v>6</v>
      </c>
      <c r="N11" s="14">
        <v>22000</v>
      </c>
      <c r="AA11" s="24"/>
    </row>
    <row r="12" spans="1:65" x14ac:dyDescent="0.2">
      <c r="A12" s="1">
        <v>7</v>
      </c>
      <c r="B12" s="2" t="s">
        <v>72</v>
      </c>
      <c r="C12" t="s">
        <v>53</v>
      </c>
      <c r="D12" t="s">
        <v>144</v>
      </c>
      <c r="E12" s="40" t="s">
        <v>39</v>
      </c>
      <c r="F12" s="41" t="s">
        <v>114</v>
      </c>
      <c r="H12" s="14">
        <v>5000</v>
      </c>
      <c r="I12" s="14">
        <f t="shared" si="1"/>
        <v>20200</v>
      </c>
      <c r="J12" s="23"/>
      <c r="L12" s="24">
        <f t="shared" si="2"/>
        <v>5000</v>
      </c>
      <c r="M12" s="61">
        <f t="shared" si="0"/>
        <v>7</v>
      </c>
      <c r="P12" s="14">
        <v>5000</v>
      </c>
      <c r="AA12" s="24"/>
    </row>
    <row r="13" spans="1:65" x14ac:dyDescent="0.2">
      <c r="A13" s="1">
        <v>8</v>
      </c>
      <c r="B13" s="2" t="s">
        <v>72</v>
      </c>
      <c r="C13" t="s">
        <v>54</v>
      </c>
      <c r="D13" t="s">
        <v>163</v>
      </c>
      <c r="E13" s="40" t="s">
        <v>38</v>
      </c>
      <c r="F13" s="41" t="s">
        <v>112</v>
      </c>
      <c r="H13" s="14">
        <v>6000</v>
      </c>
      <c r="I13" s="14">
        <f t="shared" si="1"/>
        <v>14200</v>
      </c>
      <c r="J13" s="23"/>
      <c r="L13" s="24">
        <f t="shared" si="2"/>
        <v>5000</v>
      </c>
      <c r="M13" s="61">
        <f t="shared" si="0"/>
        <v>8</v>
      </c>
      <c r="X13" s="23">
        <v>6000</v>
      </c>
      <c r="AA13" s="24"/>
    </row>
    <row r="14" spans="1:65" x14ac:dyDescent="0.2">
      <c r="A14" s="1">
        <v>9</v>
      </c>
      <c r="B14" s="2" t="s">
        <v>19</v>
      </c>
      <c r="C14" t="s">
        <v>55</v>
      </c>
      <c r="D14" t="s">
        <v>145</v>
      </c>
      <c r="E14" s="40" t="s">
        <v>35</v>
      </c>
      <c r="F14" s="41" t="s">
        <v>113</v>
      </c>
      <c r="G14" s="14">
        <v>500</v>
      </c>
      <c r="I14" s="14">
        <f t="shared" si="1"/>
        <v>14700</v>
      </c>
      <c r="J14" s="23"/>
      <c r="L14" s="24">
        <f t="shared" si="2"/>
        <v>5000</v>
      </c>
      <c r="M14" s="61">
        <f t="shared" si="0"/>
        <v>9</v>
      </c>
      <c r="N14" s="14">
        <v>500</v>
      </c>
      <c r="AA14" s="24"/>
    </row>
    <row r="15" spans="1:65" x14ac:dyDescent="0.2">
      <c r="A15" s="1">
        <v>10</v>
      </c>
      <c r="B15" s="2" t="s">
        <v>20</v>
      </c>
      <c r="C15" t="s">
        <v>56</v>
      </c>
      <c r="D15" t="s">
        <v>146</v>
      </c>
      <c r="E15" s="40" t="s">
        <v>35</v>
      </c>
      <c r="F15" s="41" t="s">
        <v>113</v>
      </c>
      <c r="G15" s="14">
        <v>1000</v>
      </c>
      <c r="I15" s="14">
        <f t="shared" si="1"/>
        <v>15700</v>
      </c>
      <c r="J15" s="23"/>
      <c r="L15" s="24">
        <f t="shared" si="2"/>
        <v>5000</v>
      </c>
      <c r="M15" s="61">
        <f t="shared" si="0"/>
        <v>10</v>
      </c>
      <c r="N15" s="14">
        <v>1000</v>
      </c>
      <c r="AA15" s="24"/>
    </row>
    <row r="16" spans="1:65" x14ac:dyDescent="0.2">
      <c r="A16" s="1">
        <v>11</v>
      </c>
      <c r="B16" s="2" t="s">
        <v>20</v>
      </c>
      <c r="C16" t="s">
        <v>57</v>
      </c>
      <c r="D16" t="s">
        <v>147</v>
      </c>
      <c r="E16" s="40" t="s">
        <v>39</v>
      </c>
      <c r="F16" s="41" t="s">
        <v>114</v>
      </c>
      <c r="H16" s="14">
        <v>800</v>
      </c>
      <c r="I16" s="14">
        <f t="shared" si="1"/>
        <v>14900</v>
      </c>
      <c r="J16" s="23"/>
      <c r="L16" s="24">
        <f t="shared" si="2"/>
        <v>5000</v>
      </c>
      <c r="M16" s="61">
        <f t="shared" si="0"/>
        <v>11</v>
      </c>
      <c r="P16" s="14">
        <v>800</v>
      </c>
      <c r="AA16" s="24"/>
    </row>
    <row r="17" spans="1:27" x14ac:dyDescent="0.2">
      <c r="A17" s="1">
        <v>12</v>
      </c>
      <c r="B17" s="2" t="s">
        <v>20</v>
      </c>
      <c r="C17" t="s">
        <v>59</v>
      </c>
      <c r="D17" t="s">
        <v>32</v>
      </c>
      <c r="E17" s="40" t="s">
        <v>35</v>
      </c>
      <c r="F17" s="41" t="s">
        <v>115</v>
      </c>
      <c r="G17" s="14">
        <v>2000</v>
      </c>
      <c r="I17" s="14">
        <f t="shared" si="1"/>
        <v>16900</v>
      </c>
      <c r="J17" s="23"/>
      <c r="L17" s="24">
        <f t="shared" si="2"/>
        <v>5000</v>
      </c>
      <c r="M17" s="61">
        <f t="shared" si="0"/>
        <v>12</v>
      </c>
      <c r="O17" s="24">
        <v>2000</v>
      </c>
      <c r="AA17" s="24"/>
    </row>
    <row r="18" spans="1:27" x14ac:dyDescent="0.2">
      <c r="A18" s="1">
        <v>13</v>
      </c>
      <c r="B18" s="2" t="s">
        <v>20</v>
      </c>
      <c r="C18" t="s">
        <v>61</v>
      </c>
      <c r="D18" t="s">
        <v>148</v>
      </c>
      <c r="E18" s="40" t="s">
        <v>36</v>
      </c>
      <c r="F18" s="41" t="s">
        <v>122</v>
      </c>
      <c r="G18" s="14">
        <v>500</v>
      </c>
      <c r="I18" s="14">
        <f t="shared" si="1"/>
        <v>17400</v>
      </c>
      <c r="J18" s="23"/>
      <c r="L18" s="24">
        <f t="shared" si="2"/>
        <v>5000</v>
      </c>
      <c r="M18" s="61">
        <f t="shared" si="0"/>
        <v>13</v>
      </c>
      <c r="R18" s="14">
        <v>500</v>
      </c>
      <c r="AA18" s="24"/>
    </row>
    <row r="19" spans="1:27" x14ac:dyDescent="0.2">
      <c r="A19" s="1">
        <v>14</v>
      </c>
      <c r="B19" s="2" t="s">
        <v>20</v>
      </c>
      <c r="C19" t="s">
        <v>62</v>
      </c>
      <c r="D19" t="s">
        <v>149</v>
      </c>
      <c r="E19" s="40" t="s">
        <v>38</v>
      </c>
      <c r="F19" s="41" t="s">
        <v>112</v>
      </c>
      <c r="H19" s="14">
        <v>600</v>
      </c>
      <c r="I19" s="14">
        <f t="shared" si="1"/>
        <v>16800</v>
      </c>
      <c r="J19" s="23"/>
      <c r="L19" s="24">
        <f t="shared" si="2"/>
        <v>5000</v>
      </c>
      <c r="M19" s="61">
        <f t="shared" si="0"/>
        <v>14</v>
      </c>
      <c r="X19" s="23">
        <v>600</v>
      </c>
      <c r="AA19" s="24"/>
    </row>
    <row r="20" spans="1:27" x14ac:dyDescent="0.2">
      <c r="A20" s="1">
        <v>15</v>
      </c>
      <c r="B20" s="2" t="s">
        <v>23</v>
      </c>
      <c r="C20" s="8" t="s">
        <v>58</v>
      </c>
      <c r="D20" t="s">
        <v>150</v>
      </c>
      <c r="E20" s="40" t="s">
        <v>36</v>
      </c>
      <c r="F20" s="41" t="s">
        <v>116</v>
      </c>
      <c r="I20" s="14">
        <f t="shared" si="1"/>
        <v>16800</v>
      </c>
      <c r="J20" s="23">
        <v>5000</v>
      </c>
      <c r="L20" s="24">
        <f t="shared" si="2"/>
        <v>10000</v>
      </c>
      <c r="M20" s="61">
        <f t="shared" si="0"/>
        <v>15</v>
      </c>
      <c r="U20" s="14">
        <v>5000</v>
      </c>
      <c r="AA20" s="24"/>
    </row>
    <row r="21" spans="1:27" x14ac:dyDescent="0.2">
      <c r="A21" s="1">
        <v>16</v>
      </c>
      <c r="B21" s="2" t="s">
        <v>24</v>
      </c>
      <c r="C21" t="s">
        <v>63</v>
      </c>
      <c r="D21" t="s">
        <v>164</v>
      </c>
      <c r="E21" s="40" t="s">
        <v>35</v>
      </c>
      <c r="F21" s="41" t="s">
        <v>115</v>
      </c>
      <c r="G21" s="14">
        <v>1000</v>
      </c>
      <c r="I21" s="14">
        <f t="shared" si="1"/>
        <v>17800</v>
      </c>
      <c r="J21" s="23"/>
      <c r="L21" s="24">
        <f>L19+J21-K21</f>
        <v>5000</v>
      </c>
      <c r="M21" s="61">
        <f t="shared" si="0"/>
        <v>16</v>
      </c>
      <c r="O21" s="24">
        <v>1000</v>
      </c>
      <c r="AA21" s="24"/>
    </row>
    <row r="22" spans="1:27" x14ac:dyDescent="0.2">
      <c r="A22" s="1">
        <v>17</v>
      </c>
      <c r="B22" s="2" t="s">
        <v>24</v>
      </c>
      <c r="C22" t="s">
        <v>64</v>
      </c>
      <c r="D22" t="s">
        <v>151</v>
      </c>
      <c r="E22" s="40" t="s">
        <v>39</v>
      </c>
      <c r="F22" s="41" t="s">
        <v>165</v>
      </c>
      <c r="H22" s="14">
        <v>100</v>
      </c>
      <c r="I22" s="14">
        <f t="shared" si="1"/>
        <v>17700</v>
      </c>
      <c r="J22" s="23"/>
      <c r="L22" s="24">
        <f>L20+J22-K22</f>
        <v>10000</v>
      </c>
      <c r="M22" s="61">
        <f t="shared" si="0"/>
        <v>17</v>
      </c>
      <c r="Q22" s="24">
        <v>100</v>
      </c>
      <c r="AA22" s="24"/>
    </row>
    <row r="23" spans="1:27" x14ac:dyDescent="0.2">
      <c r="A23" s="1">
        <v>18</v>
      </c>
      <c r="B23" s="2" t="s">
        <v>24</v>
      </c>
      <c r="C23" t="s">
        <v>66</v>
      </c>
      <c r="D23" t="s">
        <v>152</v>
      </c>
      <c r="E23" s="40" t="s">
        <v>38</v>
      </c>
      <c r="F23" s="41" t="s">
        <v>117</v>
      </c>
      <c r="H23" s="14">
        <v>5000</v>
      </c>
      <c r="I23" s="14">
        <f t="shared" si="1"/>
        <v>12700</v>
      </c>
      <c r="J23" s="23"/>
      <c r="L23" s="24">
        <f t="shared" ref="L23:L40" si="3">L22+J23-K23</f>
        <v>10000</v>
      </c>
      <c r="M23" s="61">
        <f t="shared" si="0"/>
        <v>18</v>
      </c>
      <c r="Z23" s="14">
        <v>5000</v>
      </c>
      <c r="AA23" s="24"/>
    </row>
    <row r="24" spans="1:27" x14ac:dyDescent="0.2">
      <c r="A24" s="1">
        <v>19</v>
      </c>
      <c r="B24" s="2" t="s">
        <v>73</v>
      </c>
      <c r="C24" s="8" t="s">
        <v>60</v>
      </c>
      <c r="D24" t="s">
        <v>21</v>
      </c>
      <c r="E24" s="40" t="s">
        <v>37</v>
      </c>
      <c r="F24" s="41" t="s">
        <v>118</v>
      </c>
      <c r="I24" s="14">
        <f t="shared" si="1"/>
        <v>12700</v>
      </c>
      <c r="J24" s="23"/>
      <c r="K24" s="14">
        <v>4000</v>
      </c>
      <c r="L24" s="24">
        <f t="shared" si="3"/>
        <v>6000</v>
      </c>
      <c r="M24" s="61">
        <f t="shared" si="0"/>
        <v>19</v>
      </c>
      <c r="AA24" s="24"/>
    </row>
    <row r="25" spans="1:27" x14ac:dyDescent="0.2">
      <c r="A25" s="1">
        <v>20</v>
      </c>
      <c r="B25" s="2" t="s">
        <v>73</v>
      </c>
      <c r="C25" t="s">
        <v>68</v>
      </c>
      <c r="D25" t="s">
        <v>22</v>
      </c>
      <c r="E25" s="40" t="s">
        <v>37</v>
      </c>
      <c r="F25" s="41" t="s">
        <v>118</v>
      </c>
      <c r="G25" s="14">
        <v>4000</v>
      </c>
      <c r="I25" s="14">
        <f t="shared" si="1"/>
        <v>16700</v>
      </c>
      <c r="J25" s="23"/>
      <c r="L25" s="24">
        <f t="shared" si="3"/>
        <v>6000</v>
      </c>
      <c r="M25" s="61">
        <f t="shared" si="0"/>
        <v>20</v>
      </c>
      <c r="AA25" s="24"/>
    </row>
    <row r="26" spans="1:27" x14ac:dyDescent="0.2">
      <c r="A26" s="1">
        <v>21</v>
      </c>
      <c r="B26" s="2" t="s">
        <v>74</v>
      </c>
      <c r="C26" t="s">
        <v>89</v>
      </c>
      <c r="D26" t="s">
        <v>153</v>
      </c>
      <c r="E26" s="40" t="s">
        <v>38</v>
      </c>
      <c r="F26" s="41" t="s">
        <v>112</v>
      </c>
      <c r="H26" s="14">
        <v>15000</v>
      </c>
      <c r="I26" s="14">
        <f t="shared" si="1"/>
        <v>1700</v>
      </c>
      <c r="J26" s="23"/>
      <c r="L26" s="24">
        <f t="shared" si="3"/>
        <v>6000</v>
      </c>
      <c r="M26" s="61">
        <f t="shared" si="0"/>
        <v>21</v>
      </c>
      <c r="X26" s="23">
        <v>15000</v>
      </c>
      <c r="AA26" s="24"/>
    </row>
    <row r="27" spans="1:27" x14ac:dyDescent="0.2">
      <c r="A27" s="1">
        <v>22</v>
      </c>
      <c r="B27" s="2" t="s">
        <v>31</v>
      </c>
      <c r="C27" t="s">
        <v>90</v>
      </c>
      <c r="D27" t="s">
        <v>154</v>
      </c>
      <c r="E27" s="40" t="s">
        <v>36</v>
      </c>
      <c r="F27" s="41" t="s">
        <v>172</v>
      </c>
      <c r="G27" s="14">
        <v>5000</v>
      </c>
      <c r="I27" s="14">
        <f t="shared" si="1"/>
        <v>6700</v>
      </c>
      <c r="J27" s="23"/>
      <c r="L27" s="24">
        <f t="shared" si="3"/>
        <v>6000</v>
      </c>
      <c r="M27" s="61">
        <f t="shared" si="0"/>
        <v>22</v>
      </c>
      <c r="W27" s="14">
        <v>5000</v>
      </c>
      <c r="AA27" s="24"/>
    </row>
    <row r="28" spans="1:27" x14ac:dyDescent="0.2">
      <c r="A28" s="1">
        <v>23</v>
      </c>
      <c r="B28" s="2" t="s">
        <v>31</v>
      </c>
      <c r="C28" t="s">
        <v>91</v>
      </c>
      <c r="D28" t="s">
        <v>166</v>
      </c>
      <c r="E28" s="40" t="s">
        <v>38</v>
      </c>
      <c r="F28" s="41" t="s">
        <v>112</v>
      </c>
      <c r="H28" s="14">
        <v>2500</v>
      </c>
      <c r="I28" s="14">
        <f t="shared" si="1"/>
        <v>4200</v>
      </c>
      <c r="J28" s="23"/>
      <c r="L28" s="24">
        <f t="shared" si="3"/>
        <v>6000</v>
      </c>
      <c r="M28" s="61">
        <f t="shared" si="0"/>
        <v>23</v>
      </c>
      <c r="X28" s="23">
        <v>2500</v>
      </c>
      <c r="AA28" s="24"/>
    </row>
    <row r="29" spans="1:27" x14ac:dyDescent="0.2">
      <c r="A29" s="1">
        <v>24</v>
      </c>
      <c r="B29" s="2" t="s">
        <v>31</v>
      </c>
      <c r="C29" t="s">
        <v>92</v>
      </c>
      <c r="D29" t="s">
        <v>167</v>
      </c>
      <c r="E29" s="40" t="s">
        <v>38</v>
      </c>
      <c r="F29" s="41" t="s">
        <v>112</v>
      </c>
      <c r="H29" s="14">
        <v>1100</v>
      </c>
      <c r="I29" s="14">
        <f t="shared" si="1"/>
        <v>3100</v>
      </c>
      <c r="J29" s="23"/>
      <c r="L29" s="24">
        <f t="shared" si="3"/>
        <v>6000</v>
      </c>
      <c r="M29" s="61">
        <f t="shared" si="0"/>
        <v>24</v>
      </c>
      <c r="X29" s="23">
        <v>1100</v>
      </c>
      <c r="AA29" s="24"/>
    </row>
    <row r="30" spans="1:27" x14ac:dyDescent="0.2">
      <c r="A30" s="1">
        <v>25</v>
      </c>
      <c r="B30" s="2" t="s">
        <v>75</v>
      </c>
      <c r="C30" s="8" t="s">
        <v>65</v>
      </c>
      <c r="D30" t="s">
        <v>155</v>
      </c>
      <c r="E30" s="40" t="s">
        <v>39</v>
      </c>
      <c r="F30" s="41" t="s">
        <v>114</v>
      </c>
      <c r="I30" s="14">
        <f t="shared" si="1"/>
        <v>3100</v>
      </c>
      <c r="J30" s="23"/>
      <c r="K30" s="14">
        <v>500</v>
      </c>
      <c r="L30" s="24">
        <f t="shared" si="3"/>
        <v>5500</v>
      </c>
      <c r="M30" s="61">
        <f t="shared" si="0"/>
        <v>25</v>
      </c>
      <c r="P30" s="14">
        <v>500</v>
      </c>
      <c r="AA30" s="24"/>
    </row>
    <row r="31" spans="1:27" x14ac:dyDescent="0.2">
      <c r="A31" s="1">
        <v>26</v>
      </c>
      <c r="B31" s="2" t="s">
        <v>76</v>
      </c>
      <c r="C31" t="s">
        <v>93</v>
      </c>
      <c r="D31" t="s">
        <v>156</v>
      </c>
      <c r="E31" s="40" t="s">
        <v>35</v>
      </c>
      <c r="F31" s="41" t="s">
        <v>113</v>
      </c>
      <c r="G31" s="14">
        <v>525</v>
      </c>
      <c r="I31" s="14">
        <f t="shared" si="1"/>
        <v>3625</v>
      </c>
      <c r="J31" s="23"/>
      <c r="L31" s="24">
        <f t="shared" si="3"/>
        <v>5500</v>
      </c>
      <c r="M31" s="61">
        <f t="shared" si="0"/>
        <v>26</v>
      </c>
      <c r="N31" s="14">
        <v>525</v>
      </c>
      <c r="AA31" s="24"/>
    </row>
    <row r="32" spans="1:27" x14ac:dyDescent="0.2">
      <c r="A32" s="1">
        <v>27</v>
      </c>
      <c r="B32" s="2" t="s">
        <v>77</v>
      </c>
      <c r="C32" s="8" t="s">
        <v>67</v>
      </c>
      <c r="D32" t="s">
        <v>174</v>
      </c>
      <c r="E32" s="64" t="s">
        <v>176</v>
      </c>
      <c r="F32" s="41" t="s">
        <v>119</v>
      </c>
      <c r="I32" s="14">
        <f t="shared" si="1"/>
        <v>3625</v>
      </c>
      <c r="J32" s="23">
        <v>3000</v>
      </c>
      <c r="L32" s="24">
        <f t="shared" si="3"/>
        <v>8500</v>
      </c>
      <c r="M32" s="61">
        <f t="shared" si="0"/>
        <v>27</v>
      </c>
      <c r="V32" s="14">
        <v>3000</v>
      </c>
      <c r="AA32" s="24"/>
    </row>
    <row r="33" spans="1:65" x14ac:dyDescent="0.2">
      <c r="A33" s="1">
        <v>28</v>
      </c>
      <c r="B33" s="2" t="s">
        <v>78</v>
      </c>
      <c r="C33" t="s">
        <v>94</v>
      </c>
      <c r="D33" t="s">
        <v>157</v>
      </c>
      <c r="E33" s="40" t="s">
        <v>38</v>
      </c>
      <c r="F33" s="41" t="s">
        <v>112</v>
      </c>
      <c r="H33" s="14">
        <v>150</v>
      </c>
      <c r="I33" s="14">
        <f t="shared" si="1"/>
        <v>3475</v>
      </c>
      <c r="J33" s="23"/>
      <c r="L33" s="24">
        <f t="shared" si="3"/>
        <v>8500</v>
      </c>
      <c r="M33" s="61">
        <f t="shared" si="0"/>
        <v>28</v>
      </c>
      <c r="X33" s="23">
        <v>150</v>
      </c>
      <c r="AA33" s="24"/>
    </row>
    <row r="34" spans="1:65" x14ac:dyDescent="0.2">
      <c r="A34" s="1">
        <v>29</v>
      </c>
      <c r="B34" s="2" t="s">
        <v>79</v>
      </c>
      <c r="C34" t="s">
        <v>97</v>
      </c>
      <c r="D34" t="s">
        <v>158</v>
      </c>
      <c r="E34" s="40" t="s">
        <v>35</v>
      </c>
      <c r="F34" s="41" t="s">
        <v>115</v>
      </c>
      <c r="G34" s="14">
        <v>1000</v>
      </c>
      <c r="I34" s="14">
        <f t="shared" si="1"/>
        <v>4475</v>
      </c>
      <c r="J34" s="23"/>
      <c r="L34" s="24">
        <f t="shared" si="3"/>
        <v>8500</v>
      </c>
      <c r="M34" s="61">
        <f t="shared" si="0"/>
        <v>29</v>
      </c>
      <c r="O34" s="24">
        <v>1000</v>
      </c>
      <c r="AA34" s="24"/>
    </row>
    <row r="35" spans="1:65" x14ac:dyDescent="0.2">
      <c r="A35" s="1">
        <v>30</v>
      </c>
      <c r="B35" s="2" t="s">
        <v>80</v>
      </c>
      <c r="C35" s="8" t="s">
        <v>95</v>
      </c>
      <c r="D35" t="s">
        <v>42</v>
      </c>
      <c r="E35" s="40" t="s">
        <v>36</v>
      </c>
      <c r="F35" s="41" t="s">
        <v>120</v>
      </c>
      <c r="I35" s="14">
        <f t="shared" si="1"/>
        <v>4475</v>
      </c>
      <c r="J35" s="23">
        <v>50</v>
      </c>
      <c r="L35" s="24">
        <f t="shared" si="3"/>
        <v>8550</v>
      </c>
      <c r="M35" s="61">
        <f t="shared" si="0"/>
        <v>30</v>
      </c>
      <c r="T35" s="14">
        <v>50</v>
      </c>
      <c r="AA35" s="24"/>
    </row>
    <row r="36" spans="1:65" x14ac:dyDescent="0.2">
      <c r="A36" s="1">
        <v>31</v>
      </c>
      <c r="B36" s="2" t="s">
        <v>81</v>
      </c>
      <c r="C36" s="8" t="s">
        <v>96</v>
      </c>
      <c r="D36" t="s">
        <v>168</v>
      </c>
      <c r="E36" s="40" t="s">
        <v>36</v>
      </c>
      <c r="F36" s="41" t="s">
        <v>121</v>
      </c>
      <c r="I36" s="14">
        <f t="shared" si="1"/>
        <v>4475</v>
      </c>
      <c r="J36" s="23">
        <v>2500</v>
      </c>
      <c r="L36" s="24">
        <f t="shared" si="3"/>
        <v>11050</v>
      </c>
      <c r="M36" s="61">
        <f t="shared" si="0"/>
        <v>31</v>
      </c>
      <c r="U36" s="14">
        <v>2500</v>
      </c>
      <c r="AA36" s="24"/>
    </row>
    <row r="37" spans="1:65" ht="27" customHeight="1" x14ac:dyDescent="0.2">
      <c r="A37" s="1">
        <v>32</v>
      </c>
      <c r="B37" s="2" t="s">
        <v>83</v>
      </c>
      <c r="C37" t="s">
        <v>102</v>
      </c>
      <c r="D37" s="29" t="s">
        <v>159</v>
      </c>
      <c r="E37" s="40" t="s">
        <v>38</v>
      </c>
      <c r="F37" s="41" t="s">
        <v>112</v>
      </c>
      <c r="H37" s="14">
        <v>850</v>
      </c>
      <c r="I37" s="14">
        <f t="shared" si="1"/>
        <v>3625</v>
      </c>
      <c r="J37" s="23"/>
      <c r="L37" s="24">
        <f t="shared" si="3"/>
        <v>11050</v>
      </c>
      <c r="M37" s="61">
        <f t="shared" si="0"/>
        <v>32</v>
      </c>
      <c r="X37" s="23">
        <v>850</v>
      </c>
      <c r="AA37" s="24"/>
    </row>
    <row r="38" spans="1:65" ht="13.5" customHeight="1" x14ac:dyDescent="0.2">
      <c r="A38" s="1">
        <v>33</v>
      </c>
      <c r="B38" s="2" t="s">
        <v>82</v>
      </c>
      <c r="C38" s="8" t="s">
        <v>98</v>
      </c>
      <c r="D38" t="s">
        <v>160</v>
      </c>
      <c r="E38" s="40" t="s">
        <v>38</v>
      </c>
      <c r="F38" s="41" t="s">
        <v>112</v>
      </c>
      <c r="I38" s="14">
        <f t="shared" si="1"/>
        <v>3625</v>
      </c>
      <c r="J38" s="23"/>
      <c r="K38" s="14">
        <v>150</v>
      </c>
      <c r="L38" s="24">
        <f t="shared" si="3"/>
        <v>10900</v>
      </c>
      <c r="M38" s="61">
        <f t="shared" si="0"/>
        <v>33</v>
      </c>
      <c r="X38" s="23">
        <v>150</v>
      </c>
      <c r="AA38" s="24"/>
    </row>
    <row r="39" spans="1:65" ht="13.5" customHeight="1" x14ac:dyDescent="0.2">
      <c r="A39" s="1">
        <v>34</v>
      </c>
      <c r="B39" s="2" t="s">
        <v>33</v>
      </c>
      <c r="C39" s="8" t="s">
        <v>99</v>
      </c>
      <c r="D39" t="s">
        <v>161</v>
      </c>
      <c r="E39" s="40" t="s">
        <v>38</v>
      </c>
      <c r="F39" s="41" t="s">
        <v>112</v>
      </c>
      <c r="I39" s="14">
        <f t="shared" si="1"/>
        <v>3625</v>
      </c>
      <c r="J39" s="23"/>
      <c r="K39" s="14">
        <v>20</v>
      </c>
      <c r="L39" s="24">
        <f t="shared" si="3"/>
        <v>10880</v>
      </c>
      <c r="M39" s="61">
        <f t="shared" si="0"/>
        <v>34</v>
      </c>
      <c r="X39" s="23">
        <v>20</v>
      </c>
      <c r="AA39" s="24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</row>
    <row r="40" spans="1:65" ht="13.5" customHeight="1" thickBot="1" x14ac:dyDescent="0.25">
      <c r="A40" s="1">
        <v>35</v>
      </c>
      <c r="B40" s="2" t="s">
        <v>33</v>
      </c>
      <c r="C40" s="8" t="s">
        <v>100</v>
      </c>
      <c r="D40" t="s">
        <v>169</v>
      </c>
      <c r="E40" s="42" t="s">
        <v>36</v>
      </c>
      <c r="F40" s="43" t="s">
        <v>122</v>
      </c>
      <c r="I40" s="14">
        <f t="shared" si="1"/>
        <v>3625</v>
      </c>
      <c r="J40" s="23">
        <v>2</v>
      </c>
      <c r="L40" s="24">
        <f t="shared" si="3"/>
        <v>10882</v>
      </c>
      <c r="M40" s="61">
        <f t="shared" si="0"/>
        <v>35</v>
      </c>
      <c r="W40" s="14">
        <v>2</v>
      </c>
      <c r="AA40" s="24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</row>
    <row r="41" spans="1:65" s="10" customFormat="1" ht="13.5" customHeight="1" thickBot="1" x14ac:dyDescent="0.25">
      <c r="A41" s="9" t="s">
        <v>2</v>
      </c>
      <c r="D41" s="10" t="s">
        <v>25</v>
      </c>
      <c r="F41" s="34"/>
      <c r="G41" s="57">
        <f>SUM(G6:G40)</f>
        <v>39525</v>
      </c>
      <c r="H41" s="57">
        <f>SUM(H6:H40)</f>
        <v>37900</v>
      </c>
      <c r="I41" s="57">
        <f>G41-H41+I5</f>
        <v>3625</v>
      </c>
      <c r="J41" s="57">
        <f>SUM(J6:J40)</f>
        <v>10552</v>
      </c>
      <c r="K41" s="57">
        <f>SUM(K6:K40)</f>
        <v>5670</v>
      </c>
      <c r="L41" s="57">
        <f>J41-K41+L5</f>
        <v>10882</v>
      </c>
      <c r="M41" s="62" t="s">
        <v>2</v>
      </c>
      <c r="N41" s="27">
        <f>SUM(N5:N40)</f>
        <v>24025</v>
      </c>
      <c r="O41" s="57">
        <f>SUM(O5:O40)</f>
        <v>4000</v>
      </c>
      <c r="P41" s="57">
        <f>SUM(P5:P40)</f>
        <v>6300</v>
      </c>
      <c r="Q41" s="57">
        <f>SUM(Q5:Q40)</f>
        <v>100</v>
      </c>
      <c r="R41" s="57">
        <f t="shared" ref="R41:AA41" si="4">SUM(R6:R40)</f>
        <v>500</v>
      </c>
      <c r="S41" s="57">
        <f t="shared" si="4"/>
        <v>2000</v>
      </c>
      <c r="T41" s="57">
        <f t="shared" si="4"/>
        <v>50</v>
      </c>
      <c r="U41" s="57">
        <f t="shared" si="4"/>
        <v>7500</v>
      </c>
      <c r="V41" s="57">
        <f t="shared" si="4"/>
        <v>3000</v>
      </c>
      <c r="W41" s="57">
        <f t="shared" si="4"/>
        <v>5002</v>
      </c>
      <c r="X41" s="57">
        <f t="shared" si="4"/>
        <v>28170</v>
      </c>
      <c r="Y41" s="57">
        <f t="shared" si="4"/>
        <v>0</v>
      </c>
      <c r="Z41" s="57">
        <f t="shared" si="4"/>
        <v>5000</v>
      </c>
      <c r="AA41" s="57">
        <f t="shared" si="4"/>
        <v>0</v>
      </c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</row>
    <row r="42" spans="1:65" s="3" customFormat="1" ht="13.5" customHeight="1" thickBot="1" x14ac:dyDescent="0.25">
      <c r="D42" s="32" t="s">
        <v>41</v>
      </c>
      <c r="F42" s="35"/>
      <c r="G42" s="28"/>
      <c r="H42" s="30" t="s">
        <v>43</v>
      </c>
      <c r="I42" s="31">
        <f>I41</f>
        <v>3625</v>
      </c>
      <c r="J42" s="28"/>
      <c r="K42" s="30" t="s">
        <v>44</v>
      </c>
      <c r="L42" s="31">
        <f>L41</f>
        <v>10882</v>
      </c>
      <c r="M42" s="44"/>
      <c r="N42" s="68">
        <f>N41+O41</f>
        <v>28025</v>
      </c>
      <c r="O42" s="70"/>
      <c r="P42" s="68">
        <f>P41+Q41</f>
        <v>6400</v>
      </c>
      <c r="Q42" s="70"/>
      <c r="R42" s="68">
        <f>SUM(R41:W41)</f>
        <v>18052</v>
      </c>
      <c r="S42" s="69"/>
      <c r="T42" s="69"/>
      <c r="U42" s="69"/>
      <c r="V42" s="69"/>
      <c r="W42" s="70"/>
      <c r="X42" s="68">
        <f>SUM(X41:AA41)</f>
        <v>33170</v>
      </c>
      <c r="Y42" s="69"/>
      <c r="Z42" s="69"/>
      <c r="AA42" s="70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</row>
    <row r="43" spans="1:65" ht="13.5" customHeight="1" thickBot="1" x14ac:dyDescent="0.25">
      <c r="A43" s="78" t="s">
        <v>173</v>
      </c>
      <c r="B43" s="78"/>
      <c r="C43" s="79"/>
      <c r="D43" s="58" t="s">
        <v>123</v>
      </c>
      <c r="E43" s="27">
        <f>G41+J41-H41-K41</f>
        <v>6507</v>
      </c>
      <c r="M43" s="59"/>
      <c r="N43" s="26" t="s">
        <v>88</v>
      </c>
      <c r="O43" s="25"/>
      <c r="P43" s="74">
        <f>N42-P42</f>
        <v>21625</v>
      </c>
      <c r="Q43" s="75"/>
      <c r="R43" s="26" t="s">
        <v>137</v>
      </c>
      <c r="S43" s="25"/>
      <c r="T43" s="25"/>
      <c r="U43" s="25"/>
      <c r="V43" s="25"/>
      <c r="W43" s="25"/>
      <c r="X43" s="74">
        <f>R42-X42</f>
        <v>-15118</v>
      </c>
      <c r="Y43" s="74"/>
      <c r="Z43" s="74"/>
      <c r="AA43" s="75"/>
    </row>
    <row r="44" spans="1:65" ht="13.5" customHeight="1" x14ac:dyDescent="0.2">
      <c r="D44" s="56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1:65" ht="13.5" customHeight="1" x14ac:dyDescent="0.2">
      <c r="D45" s="56"/>
      <c r="E45" s="14"/>
      <c r="O45" s="33"/>
      <c r="P45" s="33"/>
      <c r="Q45" s="33"/>
      <c r="W45" s="33"/>
      <c r="X45" s="33"/>
      <c r="Y45" s="33"/>
    </row>
    <row r="46" spans="1:65" x14ac:dyDescent="0.2">
      <c r="O46" s="33"/>
      <c r="P46" s="33"/>
      <c r="Q46" s="33"/>
      <c r="W46" s="33"/>
      <c r="X46" s="33"/>
      <c r="Y46" s="33"/>
    </row>
    <row r="47" spans="1:65" x14ac:dyDescent="0.2">
      <c r="O47" s="33"/>
      <c r="P47" s="33"/>
      <c r="Q47" s="33"/>
      <c r="W47" s="33"/>
      <c r="X47" s="33"/>
      <c r="Y47" s="33"/>
    </row>
    <row r="48" spans="1:65" x14ac:dyDescent="0.2">
      <c r="O48" s="33"/>
      <c r="P48" s="33"/>
      <c r="Q48" s="33"/>
      <c r="W48" s="33"/>
      <c r="X48" s="33"/>
      <c r="Y48" s="33"/>
    </row>
    <row r="49" spans="15:25" x14ac:dyDescent="0.2">
      <c r="O49" s="33"/>
      <c r="P49" s="33"/>
      <c r="Q49" s="33"/>
      <c r="W49" s="33"/>
      <c r="X49" s="33"/>
      <c r="Y49" s="33"/>
    </row>
    <row r="50" spans="15:25" x14ac:dyDescent="0.2">
      <c r="O50" s="33"/>
      <c r="P50" s="33"/>
      <c r="Q50" s="33"/>
      <c r="W50" s="33"/>
      <c r="X50" s="33"/>
      <c r="Y50" s="33"/>
    </row>
    <row r="51" spans="15:25" x14ac:dyDescent="0.2">
      <c r="O51" s="33"/>
      <c r="P51" s="33"/>
      <c r="Q51" s="33"/>
      <c r="W51" s="33"/>
      <c r="X51" s="33"/>
      <c r="Y51" s="33"/>
    </row>
    <row r="52" spans="15:25" x14ac:dyDescent="0.2">
      <c r="O52" s="33"/>
      <c r="P52" s="33"/>
      <c r="Q52" s="33"/>
      <c r="W52" s="33"/>
      <c r="X52" s="33"/>
      <c r="Y52" s="33"/>
    </row>
    <row r="53" spans="15:25" x14ac:dyDescent="0.2">
      <c r="O53" s="33"/>
      <c r="P53" s="33"/>
      <c r="Q53" s="33"/>
      <c r="W53" s="33"/>
      <c r="X53" s="33"/>
      <c r="Y53" s="33"/>
    </row>
    <row r="54" spans="15:25" x14ac:dyDescent="0.2">
      <c r="O54" s="33"/>
      <c r="P54" s="33"/>
      <c r="Q54" s="33"/>
      <c r="W54" s="33"/>
      <c r="X54" s="33"/>
      <c r="Y54" s="33"/>
    </row>
    <row r="55" spans="15:25" x14ac:dyDescent="0.2">
      <c r="O55" s="33"/>
      <c r="P55" s="33"/>
      <c r="Q55" s="33"/>
      <c r="W55" s="33"/>
      <c r="X55" s="33"/>
      <c r="Y55" s="33"/>
    </row>
    <row r="56" spans="15:25" x14ac:dyDescent="0.2">
      <c r="O56" s="33"/>
      <c r="P56" s="33"/>
      <c r="Q56" s="33"/>
      <c r="W56" s="33"/>
      <c r="X56" s="33"/>
      <c r="Y56" s="33"/>
    </row>
    <row r="57" spans="15:25" x14ac:dyDescent="0.2">
      <c r="O57" s="33"/>
      <c r="P57" s="33"/>
      <c r="Q57" s="33"/>
      <c r="W57" s="33"/>
      <c r="X57" s="33"/>
      <c r="Y57" s="33"/>
    </row>
    <row r="58" spans="15:25" x14ac:dyDescent="0.2">
      <c r="O58" s="33"/>
      <c r="P58" s="33"/>
      <c r="Q58" s="33"/>
      <c r="W58" s="33"/>
      <c r="X58" s="33"/>
      <c r="Y58" s="33"/>
    </row>
    <row r="59" spans="15:25" x14ac:dyDescent="0.2">
      <c r="O59" s="33"/>
      <c r="P59" s="33"/>
      <c r="Q59" s="33"/>
      <c r="W59" s="33"/>
      <c r="X59" s="33"/>
      <c r="Y59" s="33"/>
    </row>
    <row r="60" spans="15:25" x14ac:dyDescent="0.2">
      <c r="O60" s="33"/>
      <c r="P60" s="33"/>
      <c r="Q60" s="33"/>
      <c r="W60" s="33"/>
      <c r="X60" s="33"/>
      <c r="Y60" s="33"/>
    </row>
    <row r="61" spans="15:25" x14ac:dyDescent="0.2">
      <c r="O61" s="33"/>
      <c r="P61" s="33"/>
      <c r="Q61" s="33"/>
      <c r="W61" s="33"/>
      <c r="X61" s="33"/>
      <c r="Y61" s="33"/>
    </row>
    <row r="62" spans="15:25" x14ac:dyDescent="0.2">
      <c r="O62" s="33"/>
      <c r="P62" s="33"/>
      <c r="Q62" s="33"/>
      <c r="W62" s="33"/>
      <c r="X62" s="33"/>
      <c r="Y62" s="33"/>
    </row>
    <row r="63" spans="15:25" x14ac:dyDescent="0.2">
      <c r="O63" s="33"/>
      <c r="P63" s="33"/>
      <c r="Q63" s="33"/>
      <c r="W63" s="33"/>
      <c r="X63" s="33"/>
      <c r="Y63" s="33"/>
    </row>
    <row r="64" spans="15:25" x14ac:dyDescent="0.2">
      <c r="O64" s="33"/>
      <c r="P64" s="33"/>
      <c r="Q64" s="33"/>
      <c r="W64" s="33"/>
      <c r="X64" s="33"/>
      <c r="Y64" s="33"/>
    </row>
    <row r="65" spans="15:25" x14ac:dyDescent="0.2">
      <c r="O65" s="33"/>
      <c r="P65" s="33"/>
      <c r="Q65" s="33"/>
      <c r="W65" s="33"/>
      <c r="X65" s="33"/>
      <c r="Y65" s="33"/>
    </row>
    <row r="66" spans="15:25" x14ac:dyDescent="0.2">
      <c r="O66" s="33"/>
      <c r="P66" s="33"/>
      <c r="Q66" s="33"/>
      <c r="W66" s="33"/>
      <c r="X66" s="33"/>
      <c r="Y66" s="33"/>
    </row>
    <row r="67" spans="15:25" x14ac:dyDescent="0.2">
      <c r="O67" s="33"/>
      <c r="P67" s="33"/>
      <c r="Q67" s="33"/>
      <c r="W67" s="33"/>
      <c r="X67" s="33"/>
      <c r="Y67" s="33"/>
    </row>
    <row r="68" spans="15:25" x14ac:dyDescent="0.2">
      <c r="O68" s="33"/>
      <c r="P68" s="33"/>
      <c r="Q68" s="33"/>
      <c r="W68" s="33"/>
      <c r="X68" s="33"/>
      <c r="Y68" s="33"/>
    </row>
    <row r="69" spans="15:25" x14ac:dyDescent="0.2">
      <c r="O69" s="33"/>
      <c r="P69" s="33"/>
      <c r="Q69" s="33"/>
      <c r="W69" s="33"/>
      <c r="X69" s="33"/>
      <c r="Y69" s="33"/>
    </row>
    <row r="70" spans="15:25" x14ac:dyDescent="0.2">
      <c r="O70" s="33"/>
      <c r="P70" s="33"/>
      <c r="Q70" s="33"/>
      <c r="W70" s="33"/>
      <c r="X70" s="33"/>
      <c r="Y70" s="33"/>
    </row>
    <row r="71" spans="15:25" x14ac:dyDescent="0.2">
      <c r="O71" s="33"/>
      <c r="P71" s="33"/>
      <c r="Q71" s="33"/>
      <c r="W71" s="33"/>
      <c r="X71" s="33"/>
      <c r="Y71" s="33"/>
    </row>
    <row r="72" spans="15:25" x14ac:dyDescent="0.2">
      <c r="O72" s="33"/>
      <c r="P72" s="33"/>
      <c r="Q72" s="33"/>
      <c r="W72" s="33"/>
      <c r="X72" s="33"/>
      <c r="Y72" s="33"/>
    </row>
    <row r="73" spans="15:25" x14ac:dyDescent="0.2">
      <c r="O73" s="33"/>
      <c r="P73" s="33"/>
      <c r="Q73" s="33"/>
    </row>
    <row r="74" spans="15:25" x14ac:dyDescent="0.2">
      <c r="O74" s="33"/>
      <c r="P74" s="33"/>
      <c r="Q74" s="33"/>
    </row>
    <row r="75" spans="15:25" x14ac:dyDescent="0.2">
      <c r="O75" s="33"/>
      <c r="P75" s="33"/>
      <c r="Q75" s="33"/>
    </row>
    <row r="76" spans="15:25" x14ac:dyDescent="0.2">
      <c r="O76" s="33"/>
      <c r="P76" s="33"/>
      <c r="Q76" s="33"/>
    </row>
  </sheetData>
  <mergeCells count="9">
    <mergeCell ref="A43:C43"/>
    <mergeCell ref="P43:Q43"/>
    <mergeCell ref="X43:AA43"/>
    <mergeCell ref="A1:D1"/>
    <mergeCell ref="E1:F1"/>
    <mergeCell ref="N42:O42"/>
    <mergeCell ref="P42:Q42"/>
    <mergeCell ref="R42:W42"/>
    <mergeCell ref="X42:AA42"/>
  </mergeCells>
  <printOptions horizontalCentered="1" gridLines="1" gridLinesSet="0"/>
  <pageMargins left="1.03" right="0.22" top="0.41" bottom="0.16" header="0.17" footer="0.17"/>
  <pageSetup paperSize="9" orientation="landscape" horizontalDpi="360" verticalDpi="180" r:id="rId1"/>
  <headerFooter alignWithMargins="0">
    <oddHeader xml:space="preserve">&amp;L&amp;"Arial CE,Tučné"&amp;14TYPICKÉ  PŘÍKLADY  ÚČTOVÁNÍ  SDH  V  PENĚŽNÍM  (finančním) DENÍKU &amp;RTabulková část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od roku 2021</vt:lpstr>
      <vt:lpstr>'od roku 2021'!Oblast_tisku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Peněžní deník</dc:title>
  <dc:creator>SH</dc:creator>
  <cp:lastModifiedBy>Ivan Jirota</cp:lastModifiedBy>
  <cp:lastPrinted>2016-03-07T07:23:13Z</cp:lastPrinted>
  <dcterms:created xsi:type="dcterms:W3CDTF">1997-10-07T09:15:48Z</dcterms:created>
  <dcterms:modified xsi:type="dcterms:W3CDTF">2021-09-22T08:27:07Z</dcterms:modified>
</cp:coreProperties>
</file>