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rdlova\Desktop\CloudStation\vyrocni zprava\2016\velka vz podklady\"/>
    </mc:Choice>
  </mc:AlternateContent>
  <bookViews>
    <workbookView xWindow="0" yWindow="0" windowWidth="10400" windowHeight="577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F95" i="1"/>
  <c r="E95" i="1"/>
  <c r="C95" i="1"/>
  <c r="A95" i="1"/>
  <c r="G94" i="1"/>
  <c r="F94" i="1"/>
  <c r="E94" i="1"/>
  <c r="C94" i="1"/>
  <c r="A94" i="1"/>
  <c r="G93" i="1"/>
  <c r="F93" i="1"/>
  <c r="E93" i="1"/>
  <c r="D93" i="1"/>
  <c r="C93" i="1"/>
  <c r="A93" i="1"/>
  <c r="G92" i="1"/>
  <c r="F92" i="1"/>
  <c r="E92" i="1"/>
  <c r="C92" i="1"/>
  <c r="D92" i="1" s="1"/>
  <c r="A92" i="1"/>
  <c r="G91" i="1"/>
  <c r="F91" i="1"/>
  <c r="E91" i="1"/>
  <c r="D91" i="1"/>
  <c r="C91" i="1"/>
  <c r="A91" i="1"/>
  <c r="G90" i="1"/>
  <c r="F90" i="1"/>
  <c r="E90" i="1"/>
  <c r="C90" i="1"/>
  <c r="D90" i="1" s="1"/>
  <c r="A90" i="1"/>
  <c r="G89" i="1"/>
  <c r="F89" i="1"/>
  <c r="E89" i="1"/>
  <c r="D89" i="1"/>
  <c r="C89" i="1"/>
  <c r="A89" i="1"/>
  <c r="G88" i="1"/>
  <c r="F88" i="1"/>
  <c r="E88" i="1"/>
  <c r="C88" i="1"/>
  <c r="D88" i="1" s="1"/>
  <c r="D94" i="1" s="1"/>
  <c r="A88" i="1"/>
  <c r="G87" i="1"/>
  <c r="F87" i="1"/>
  <c r="E87" i="1"/>
  <c r="C87" i="1"/>
  <c r="A87" i="1"/>
  <c r="G86" i="1"/>
  <c r="F86" i="1"/>
  <c r="E86" i="1"/>
  <c r="C86" i="1"/>
  <c r="D86" i="1" s="1"/>
  <c r="A86" i="1"/>
  <c r="G85" i="1"/>
  <c r="F85" i="1"/>
  <c r="E85" i="1"/>
  <c r="D85" i="1"/>
  <c r="C85" i="1"/>
  <c r="A85" i="1"/>
  <c r="G84" i="1"/>
  <c r="F84" i="1"/>
  <c r="E84" i="1"/>
  <c r="C84" i="1"/>
  <c r="D84" i="1" s="1"/>
  <c r="A84" i="1"/>
  <c r="G83" i="1"/>
  <c r="F83" i="1"/>
  <c r="E83" i="1"/>
  <c r="D83" i="1"/>
  <c r="C83" i="1"/>
  <c r="A83" i="1"/>
  <c r="G82" i="1"/>
  <c r="F82" i="1"/>
  <c r="E82" i="1"/>
  <c r="C82" i="1"/>
  <c r="A82" i="1"/>
  <c r="G81" i="1"/>
  <c r="F81" i="1"/>
  <c r="E81" i="1"/>
  <c r="D81" i="1"/>
  <c r="C81" i="1"/>
  <c r="A81" i="1"/>
  <c r="G80" i="1"/>
  <c r="F80" i="1"/>
  <c r="E80" i="1"/>
  <c r="C80" i="1"/>
  <c r="D80" i="1" s="1"/>
  <c r="A80" i="1"/>
  <c r="G79" i="1"/>
  <c r="F79" i="1"/>
  <c r="E79" i="1"/>
  <c r="D79" i="1"/>
  <c r="C79" i="1"/>
  <c r="A79" i="1"/>
  <c r="G78" i="1"/>
  <c r="F78" i="1"/>
  <c r="E78" i="1"/>
  <c r="C78" i="1"/>
  <c r="D78" i="1" s="1"/>
  <c r="A78" i="1"/>
  <c r="G77" i="1"/>
  <c r="F77" i="1"/>
  <c r="E77" i="1"/>
  <c r="D77" i="1"/>
  <c r="C77" i="1"/>
  <c r="A77" i="1"/>
  <c r="G76" i="1"/>
  <c r="F76" i="1"/>
  <c r="E76" i="1"/>
  <c r="C76" i="1"/>
  <c r="A76" i="1"/>
  <c r="G75" i="1"/>
  <c r="F75" i="1"/>
  <c r="E75" i="1"/>
  <c r="D75" i="1"/>
  <c r="C75" i="1"/>
  <c r="A75" i="1"/>
  <c r="G74" i="1"/>
  <c r="F74" i="1"/>
  <c r="E74" i="1"/>
  <c r="C74" i="1"/>
  <c r="D74" i="1" s="1"/>
  <c r="A74" i="1"/>
  <c r="G73" i="1"/>
  <c r="F73" i="1"/>
  <c r="E73" i="1"/>
  <c r="D73" i="1"/>
  <c r="C73" i="1"/>
  <c r="A73" i="1"/>
  <c r="G72" i="1"/>
  <c r="F72" i="1"/>
  <c r="E72" i="1"/>
  <c r="C72" i="1"/>
  <c r="D72" i="1" s="1"/>
  <c r="A72" i="1"/>
  <c r="G71" i="1"/>
  <c r="F71" i="1"/>
  <c r="E71" i="1"/>
  <c r="D71" i="1"/>
  <c r="C71" i="1"/>
  <c r="A71" i="1"/>
  <c r="G70" i="1"/>
  <c r="F70" i="1"/>
  <c r="E70" i="1"/>
  <c r="C70" i="1"/>
  <c r="D70" i="1" s="1"/>
  <c r="A70" i="1"/>
  <c r="G69" i="1"/>
  <c r="F69" i="1"/>
  <c r="E69" i="1"/>
  <c r="D69" i="1"/>
  <c r="C69" i="1"/>
  <c r="A69" i="1"/>
  <c r="G68" i="1"/>
  <c r="F68" i="1"/>
  <c r="E68" i="1"/>
  <c r="C68" i="1"/>
  <c r="A68" i="1"/>
  <c r="G67" i="1"/>
  <c r="F67" i="1"/>
  <c r="E67" i="1"/>
  <c r="D67" i="1"/>
  <c r="C67" i="1"/>
  <c r="A67" i="1"/>
  <c r="G66" i="1"/>
  <c r="F66" i="1"/>
  <c r="E66" i="1"/>
  <c r="C66" i="1"/>
  <c r="D66" i="1" s="1"/>
  <c r="A66" i="1"/>
  <c r="G65" i="1"/>
  <c r="F65" i="1"/>
  <c r="E65" i="1"/>
  <c r="D65" i="1"/>
  <c r="C65" i="1"/>
  <c r="A65" i="1"/>
  <c r="G64" i="1"/>
  <c r="F64" i="1"/>
  <c r="E64" i="1"/>
  <c r="C64" i="1"/>
  <c r="D64" i="1" s="1"/>
  <c r="A64" i="1"/>
  <c r="G63" i="1"/>
  <c r="F63" i="1"/>
  <c r="E63" i="1"/>
  <c r="D63" i="1"/>
  <c r="D68" i="1" s="1"/>
  <c r="C63" i="1"/>
  <c r="A63" i="1"/>
  <c r="G62" i="1"/>
  <c r="F62" i="1"/>
  <c r="E62" i="1"/>
  <c r="C62" i="1"/>
  <c r="A62" i="1"/>
  <c r="G61" i="1"/>
  <c r="F61" i="1"/>
  <c r="E61" i="1"/>
  <c r="D61" i="1"/>
  <c r="C61" i="1"/>
  <c r="A61" i="1"/>
  <c r="G60" i="1"/>
  <c r="F60" i="1"/>
  <c r="E60" i="1"/>
  <c r="C60" i="1"/>
  <c r="D60" i="1" s="1"/>
  <c r="A60" i="1"/>
  <c r="G59" i="1"/>
  <c r="F59" i="1"/>
  <c r="E59" i="1"/>
  <c r="D59" i="1"/>
  <c r="C59" i="1"/>
  <c r="A59" i="1"/>
  <c r="G58" i="1"/>
  <c r="F58" i="1"/>
  <c r="E58" i="1"/>
  <c r="C58" i="1"/>
  <c r="D58" i="1" s="1"/>
  <c r="D62" i="1" s="1"/>
  <c r="A58" i="1"/>
  <c r="G57" i="1"/>
  <c r="F57" i="1"/>
  <c r="E57" i="1"/>
  <c r="C57" i="1"/>
  <c r="A57" i="1"/>
  <c r="G56" i="1"/>
  <c r="F56" i="1"/>
  <c r="E56" i="1"/>
  <c r="C56" i="1"/>
  <c r="D56" i="1" s="1"/>
  <c r="A56" i="1"/>
  <c r="G55" i="1"/>
  <c r="F55" i="1"/>
  <c r="E55" i="1"/>
  <c r="D55" i="1"/>
  <c r="C55" i="1"/>
  <c r="A55" i="1"/>
  <c r="G54" i="1"/>
  <c r="F54" i="1"/>
  <c r="E54" i="1"/>
  <c r="C54" i="1"/>
  <c r="D54" i="1" s="1"/>
  <c r="A54" i="1"/>
  <c r="G53" i="1"/>
  <c r="F53" i="1"/>
  <c r="E53" i="1"/>
  <c r="D53" i="1"/>
  <c r="C53" i="1"/>
  <c r="A53" i="1"/>
  <c r="G52" i="1"/>
  <c r="F52" i="1"/>
  <c r="E52" i="1"/>
  <c r="C52" i="1"/>
  <c r="D52" i="1" s="1"/>
  <c r="D57" i="1" s="1"/>
  <c r="A52" i="1"/>
  <c r="G51" i="1"/>
  <c r="F51" i="1"/>
  <c r="E51" i="1"/>
  <c r="C51" i="1"/>
  <c r="A51" i="1"/>
  <c r="G50" i="1"/>
  <c r="F50" i="1"/>
  <c r="E50" i="1"/>
  <c r="C50" i="1"/>
  <c r="D50" i="1" s="1"/>
  <c r="A50" i="1"/>
  <c r="G49" i="1"/>
  <c r="F49" i="1"/>
  <c r="E49" i="1"/>
  <c r="D49" i="1"/>
  <c r="C49" i="1"/>
  <c r="A49" i="1"/>
  <c r="G48" i="1"/>
  <c r="F48" i="1"/>
  <c r="E48" i="1"/>
  <c r="C48" i="1"/>
  <c r="D48" i="1" s="1"/>
  <c r="A48" i="1"/>
  <c r="G47" i="1"/>
  <c r="F47" i="1"/>
  <c r="E47" i="1"/>
  <c r="D47" i="1"/>
  <c r="C47" i="1"/>
  <c r="A47" i="1"/>
  <c r="G46" i="1"/>
  <c r="F46" i="1"/>
  <c r="E46" i="1"/>
  <c r="C46" i="1"/>
  <c r="A46" i="1"/>
  <c r="G45" i="1"/>
  <c r="F45" i="1"/>
  <c r="E45" i="1"/>
  <c r="D45" i="1"/>
  <c r="C45" i="1"/>
  <c r="A45" i="1"/>
  <c r="G44" i="1"/>
  <c r="F44" i="1"/>
  <c r="E44" i="1"/>
  <c r="D44" i="1"/>
  <c r="C44" i="1"/>
  <c r="A44" i="1"/>
  <c r="G43" i="1"/>
  <c r="F43" i="1"/>
  <c r="E43" i="1"/>
  <c r="D43" i="1"/>
  <c r="C43" i="1"/>
  <c r="A43" i="1"/>
  <c r="G42" i="1"/>
  <c r="F42" i="1"/>
  <c r="E42" i="1"/>
  <c r="D42" i="1"/>
  <c r="C42" i="1"/>
  <c r="A42" i="1"/>
  <c r="G41" i="1"/>
  <c r="F41" i="1"/>
  <c r="E41" i="1"/>
  <c r="D41" i="1"/>
  <c r="C41" i="1"/>
  <c r="A41" i="1"/>
  <c r="G40" i="1"/>
  <c r="F40" i="1"/>
  <c r="E40" i="1"/>
  <c r="D40" i="1"/>
  <c r="C40" i="1"/>
  <c r="A40" i="1"/>
  <c r="G39" i="1"/>
  <c r="F39" i="1"/>
  <c r="E39" i="1"/>
  <c r="D39" i="1"/>
  <c r="D46" i="1" s="1"/>
  <c r="C39" i="1"/>
  <c r="A39" i="1"/>
  <c r="G38" i="1"/>
  <c r="F38" i="1"/>
  <c r="E38" i="1"/>
  <c r="C38" i="1"/>
  <c r="A38" i="1"/>
  <c r="G37" i="1"/>
  <c r="F37" i="1"/>
  <c r="E37" i="1"/>
  <c r="D37" i="1"/>
  <c r="C37" i="1"/>
  <c r="A37" i="1"/>
  <c r="G36" i="1"/>
  <c r="F36" i="1"/>
  <c r="E36" i="1"/>
  <c r="D36" i="1"/>
  <c r="C36" i="1"/>
  <c r="A36" i="1"/>
  <c r="G35" i="1"/>
  <c r="F35" i="1"/>
  <c r="E35" i="1"/>
  <c r="D35" i="1"/>
  <c r="D38" i="1" s="1"/>
  <c r="C35" i="1"/>
  <c r="A35" i="1"/>
  <c r="G34" i="1"/>
  <c r="F34" i="1"/>
  <c r="E34" i="1"/>
  <c r="C34" i="1"/>
  <c r="A34" i="1"/>
  <c r="G33" i="1"/>
  <c r="F33" i="1"/>
  <c r="E33" i="1"/>
  <c r="D33" i="1"/>
  <c r="C33" i="1"/>
  <c r="A33" i="1"/>
  <c r="G32" i="1"/>
  <c r="F32" i="1"/>
  <c r="E32" i="1"/>
  <c r="D32" i="1"/>
  <c r="C32" i="1"/>
  <c r="A32" i="1"/>
  <c r="G31" i="1"/>
  <c r="F31" i="1"/>
  <c r="E31" i="1"/>
  <c r="D31" i="1"/>
  <c r="C31" i="1"/>
  <c r="A31" i="1"/>
  <c r="G30" i="1"/>
  <c r="F30" i="1"/>
  <c r="E30" i="1"/>
  <c r="D30" i="1"/>
  <c r="C30" i="1"/>
  <c r="A30" i="1"/>
  <c r="G29" i="1"/>
  <c r="F29" i="1"/>
  <c r="E29" i="1"/>
  <c r="D29" i="1"/>
  <c r="C29" i="1"/>
  <c r="A29" i="1"/>
  <c r="G28" i="1"/>
  <c r="F28" i="1"/>
  <c r="E28" i="1"/>
  <c r="C28" i="1"/>
  <c r="D28" i="1" s="1"/>
  <c r="A28" i="1"/>
  <c r="G27" i="1"/>
  <c r="F27" i="1"/>
  <c r="E27" i="1"/>
  <c r="D27" i="1"/>
  <c r="C27" i="1"/>
  <c r="A27" i="1"/>
  <c r="G26" i="1"/>
  <c r="F26" i="1"/>
  <c r="E26" i="1"/>
  <c r="C26" i="1"/>
  <c r="A26" i="1"/>
  <c r="G25" i="1"/>
  <c r="F25" i="1"/>
  <c r="E25" i="1"/>
  <c r="D25" i="1"/>
  <c r="C25" i="1"/>
  <c r="A25" i="1"/>
  <c r="G24" i="1"/>
  <c r="F24" i="1"/>
  <c r="E24" i="1"/>
  <c r="C24" i="1"/>
  <c r="D24" i="1" s="1"/>
  <c r="A24" i="1"/>
  <c r="G23" i="1"/>
  <c r="F23" i="1"/>
  <c r="E23" i="1"/>
  <c r="D23" i="1"/>
  <c r="C23" i="1"/>
  <c r="A23" i="1"/>
  <c r="G22" i="1"/>
  <c r="F22" i="1"/>
  <c r="E22" i="1"/>
  <c r="C22" i="1"/>
  <c r="D22" i="1" s="1"/>
  <c r="A22" i="1"/>
  <c r="G21" i="1"/>
  <c r="F21" i="1"/>
  <c r="E21" i="1"/>
  <c r="D21" i="1"/>
  <c r="C21" i="1"/>
  <c r="A21" i="1"/>
  <c r="G20" i="1"/>
  <c r="F20" i="1"/>
  <c r="E20" i="1"/>
  <c r="C20" i="1"/>
  <c r="D20" i="1" s="1"/>
  <c r="A20" i="1"/>
  <c r="G19" i="1"/>
  <c r="F19" i="1"/>
  <c r="E19" i="1"/>
  <c r="D19" i="1"/>
  <c r="C19" i="1"/>
  <c r="A19" i="1"/>
  <c r="G18" i="1"/>
  <c r="F18" i="1"/>
  <c r="E18" i="1"/>
  <c r="C18" i="1"/>
  <c r="A18" i="1"/>
  <c r="G17" i="1"/>
  <c r="F17" i="1"/>
  <c r="E17" i="1"/>
  <c r="D17" i="1"/>
  <c r="C17" i="1"/>
  <c r="A17" i="1"/>
  <c r="G16" i="1"/>
  <c r="F16" i="1"/>
  <c r="E16" i="1"/>
  <c r="C16" i="1"/>
  <c r="D16" i="1" s="1"/>
  <c r="A16" i="1"/>
  <c r="G15" i="1"/>
  <c r="F15" i="1"/>
  <c r="E15" i="1"/>
  <c r="D15" i="1"/>
  <c r="C15" i="1"/>
  <c r="A15" i="1"/>
  <c r="G14" i="1"/>
  <c r="F14" i="1"/>
  <c r="E14" i="1"/>
  <c r="C14" i="1"/>
  <c r="D14" i="1" s="1"/>
  <c r="A14" i="1"/>
  <c r="G13" i="1"/>
  <c r="F13" i="1"/>
  <c r="E13" i="1"/>
  <c r="D13" i="1"/>
  <c r="C13" i="1"/>
  <c r="A13" i="1"/>
  <c r="G12" i="1"/>
  <c r="F12" i="1"/>
  <c r="E12" i="1"/>
  <c r="C12" i="1"/>
  <c r="D12" i="1" s="1"/>
  <c r="A12" i="1"/>
  <c r="G11" i="1"/>
  <c r="F11" i="1"/>
  <c r="E11" i="1"/>
  <c r="D11" i="1"/>
  <c r="C11" i="1"/>
  <c r="A11" i="1"/>
  <c r="G10" i="1"/>
  <c r="F10" i="1"/>
  <c r="E10" i="1"/>
  <c r="C10" i="1"/>
  <c r="D10" i="1" s="1"/>
  <c r="A10" i="1"/>
  <c r="G9" i="1"/>
  <c r="F9" i="1"/>
  <c r="E9" i="1"/>
  <c r="D9" i="1"/>
  <c r="C9" i="1"/>
  <c r="A9" i="1"/>
  <c r="G8" i="1"/>
  <c r="F8" i="1"/>
  <c r="E8" i="1"/>
  <c r="C8" i="1"/>
  <c r="D8" i="1" s="1"/>
  <c r="A8" i="1"/>
  <c r="N7" i="1"/>
  <c r="M7" i="1"/>
  <c r="L7" i="1"/>
  <c r="G7" i="1"/>
  <c r="F7" i="1"/>
  <c r="E7" i="1"/>
  <c r="C7" i="1"/>
  <c r="D7" i="1" s="1"/>
  <c r="A7" i="1"/>
  <c r="G6" i="1"/>
  <c r="F6" i="1"/>
  <c r="E6" i="1"/>
  <c r="C6" i="1"/>
  <c r="D6" i="1" s="1"/>
  <c r="D18" i="1" s="1"/>
  <c r="A6" i="1"/>
  <c r="G5" i="1"/>
  <c r="F5" i="1"/>
  <c r="E5" i="1"/>
  <c r="C5" i="1"/>
  <c r="D5" i="1" s="1"/>
  <c r="A5" i="1"/>
  <c r="D26" i="1" l="1"/>
  <c r="D34" i="1"/>
  <c r="D95" i="1" s="1"/>
  <c r="D51" i="1"/>
  <c r="D87" i="1"/>
  <c r="D76" i="1"/>
  <c r="D82" i="1"/>
</calcChain>
</file>

<file path=xl/sharedStrings.xml><?xml version="1.0" encoding="utf-8"?>
<sst xmlns="http://schemas.openxmlformats.org/spreadsheetml/2006/main" count="17" uniqueCount="16">
  <si>
    <t>Stav členské základny SH ČMS</t>
  </si>
  <si>
    <t>Grafický přehled složení členské základny SH ČMS</t>
  </si>
  <si>
    <t>OSH (KSH)</t>
  </si>
  <si>
    <t>Počet řádných členů</t>
  </si>
  <si>
    <t>Rozdíl</t>
  </si>
  <si>
    <t>Hasiči</t>
  </si>
  <si>
    <t>Mladí hasiči</t>
  </si>
  <si>
    <t>k 31.12.15</t>
  </si>
  <si>
    <t>k 31.12.16</t>
  </si>
  <si>
    <t>+/-</t>
  </si>
  <si>
    <t>18-25 let</t>
  </si>
  <si>
    <t>celkem</t>
  </si>
  <si>
    <t>do 18 let</t>
  </si>
  <si>
    <t>Počet členů</t>
  </si>
  <si>
    <t>18 - 26 let</t>
  </si>
  <si>
    <t>nad 26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</si>
</sst>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Continuous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 vertical="center"/>
    </xf>
    <xf numFmtId="1" fontId="4" fillId="0" borderId="12" xfId="0" applyNumberFormat="1" applyFont="1" applyBorder="1" applyAlignment="1">
      <alignment vertical="center" shrinkToFit="1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18" xfId="0" applyNumberFormat="1" applyBorder="1" applyAlignment="1">
      <alignment vertical="center" shrinkToFit="1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0" fillId="0" borderId="25" xfId="0" applyNumberFormat="1" applyBorder="1" applyAlignment="1">
      <alignment vertical="center" shrinkToFit="1"/>
    </xf>
    <xf numFmtId="3" fontId="0" fillId="0" borderId="26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0" fillId="0" borderId="28" xfId="0" applyNumberFormat="1" applyBorder="1" applyAlignment="1">
      <alignment vertical="center" shrinkToFit="1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544824822232062E-2"/>
          <c:y val="0.35531914893617023"/>
          <c:w val="0.83871114525780066"/>
          <c:h val="0.39574468085106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69-407A-990B-D67368C840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69-407A-990B-D67368C840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69-407A-990B-D67368C8409B}"/>
              </c:ext>
            </c:extLst>
          </c:dPt>
          <c:dLbls>
            <c:dLbl>
              <c:idx val="0"/>
              <c:layout>
                <c:manualLayout>
                  <c:x val="-0.11777204849549044"/>
                  <c:y val="-8.7428826715809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69-407A-990B-D67368C8409B}"/>
                </c:ext>
              </c:extLst>
            </c:dLbl>
            <c:dLbl>
              <c:idx val="1"/>
              <c:layout>
                <c:manualLayout>
                  <c:x val="-5.2339503138507787E-5"/>
                  <c:y val="-0.106745518512313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69-407A-990B-D67368C8409B}"/>
                </c:ext>
              </c:extLst>
            </c:dLbl>
            <c:dLbl>
              <c:idx val="2"/>
              <c:layout>
                <c:manualLayout>
                  <c:x val="7.3476831101644921E-2"/>
                  <c:y val="0.115969844195007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769-407A-990B-D67368C8409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'[1]Stav členské základny'!$L$6:$N$6</c:f>
              <c:strCache>
                <c:ptCount val="3"/>
                <c:pt idx="0">
                  <c:v>do 18 let</c:v>
                </c:pt>
                <c:pt idx="1">
                  <c:v>18 - 26 let</c:v>
                </c:pt>
                <c:pt idx="2">
                  <c:v>nad 26 let</c:v>
                </c:pt>
              </c:strCache>
            </c:strRef>
          </c:cat>
          <c:val>
            <c:numRef>
              <c:f>'[1]Stav členské základny'!$L$7:$N$7</c:f>
              <c:numCache>
                <c:formatCode>General</c:formatCode>
                <c:ptCount val="3"/>
                <c:pt idx="0">
                  <c:v>58036</c:v>
                </c:pt>
                <c:pt idx="1">
                  <c:v>41119</c:v>
                </c:pt>
                <c:pt idx="2">
                  <c:v>258162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69-407A-990B-D67368C8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11</xdr:row>
      <xdr:rowOff>0</xdr:rowOff>
    </xdr:from>
    <xdr:to>
      <xdr:col>16</xdr:col>
      <xdr:colOff>495300</xdr:colOff>
      <xdr:row>38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rdlova/Desktop/CloudStation/vyrocni%20zprava/2016/Tabulkov&#225;%20&#269;&#225;s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Data"/>
      <sheetName val="Stav členské základny"/>
      <sheetName val="Počet členů do 26 let"/>
      <sheetName val="Údaje o počtu SDH"/>
      <sheetName val="Odborná příprava rok - 1.část"/>
      <sheetName val="Odborná příprava rok - 2.část"/>
      <sheetName val="Odborná příprava celkem 1.část"/>
      <sheetName val="Odborná příprava celkem 2.část"/>
      <sheetName val="Rozhodčí mládež"/>
      <sheetName val="Volnočasové aktivity"/>
      <sheetName val="Vedoucí mládeže"/>
      <sheetName val="Počty družstev MH a dorostu"/>
      <sheetName val="Soutěže děti a dorost"/>
      <sheetName val="Soutěže dospělí"/>
      <sheetName val="Aktivita 1"/>
      <sheetName val="Aktivita 2"/>
      <sheetName val="Aktivita 3"/>
      <sheetName val="Počet obcí, okrsků a jednotek"/>
      <sheetName val="Vyznamenání"/>
    </sheetNames>
    <sheetDataSet>
      <sheetData sheetId="0"/>
      <sheetData sheetId="1">
        <row r="5">
          <cell r="B5" t="str">
            <v>Praha - město</v>
          </cell>
          <cell r="Q5">
            <v>614</v>
          </cell>
          <cell r="T5">
            <v>230</v>
          </cell>
          <cell r="Z5">
            <v>1923</v>
          </cell>
        </row>
        <row r="6">
          <cell r="B6" t="str">
            <v>Benešov</v>
          </cell>
          <cell r="Q6">
            <v>1026</v>
          </cell>
          <cell r="T6">
            <v>1199</v>
          </cell>
          <cell r="Z6">
            <v>9014</v>
          </cell>
        </row>
        <row r="7">
          <cell r="B7" t="str">
            <v>Beroun</v>
          </cell>
          <cell r="Q7">
            <v>690</v>
          </cell>
          <cell r="T7">
            <v>408</v>
          </cell>
          <cell r="Z7">
            <v>2958</v>
          </cell>
        </row>
        <row r="8">
          <cell r="B8" t="str">
            <v>Kladno</v>
          </cell>
          <cell r="Q8">
            <v>336</v>
          </cell>
          <cell r="T8">
            <v>136</v>
          </cell>
          <cell r="Z8">
            <v>1078</v>
          </cell>
        </row>
        <row r="9">
          <cell r="B9" t="str">
            <v>Kolín</v>
          </cell>
          <cell r="Q9">
            <v>691</v>
          </cell>
          <cell r="T9">
            <v>326</v>
          </cell>
          <cell r="Z9">
            <v>2512</v>
          </cell>
        </row>
        <row r="10">
          <cell r="B10" t="str">
            <v>Kutná Hora</v>
          </cell>
          <cell r="Q10">
            <v>389</v>
          </cell>
          <cell r="T10">
            <v>390</v>
          </cell>
          <cell r="Z10">
            <v>2655</v>
          </cell>
        </row>
        <row r="11">
          <cell r="B11" t="str">
            <v>Mělník</v>
          </cell>
          <cell r="Q11">
            <v>693</v>
          </cell>
          <cell r="T11">
            <v>231</v>
          </cell>
          <cell r="Z11">
            <v>2086</v>
          </cell>
        </row>
        <row r="12">
          <cell r="B12" t="str">
            <v>Mladá Boleslav</v>
          </cell>
          <cell r="Q12">
            <v>907</v>
          </cell>
          <cell r="T12">
            <v>566</v>
          </cell>
          <cell r="Z12">
            <v>4530</v>
          </cell>
        </row>
        <row r="13">
          <cell r="B13" t="str">
            <v>Nymburk</v>
          </cell>
          <cell r="Q13">
            <v>769</v>
          </cell>
          <cell r="T13">
            <v>357</v>
          </cell>
          <cell r="Z13">
            <v>2914</v>
          </cell>
        </row>
        <row r="14">
          <cell r="B14" t="str">
            <v>Praha - východ</v>
          </cell>
          <cell r="Q14">
            <v>827</v>
          </cell>
          <cell r="T14">
            <v>356</v>
          </cell>
          <cell r="Z14">
            <v>2958</v>
          </cell>
        </row>
        <row r="15">
          <cell r="B15" t="str">
            <v>Praha - západ</v>
          </cell>
          <cell r="Q15">
            <v>547</v>
          </cell>
          <cell r="T15">
            <v>316</v>
          </cell>
          <cell r="Z15">
            <v>3220</v>
          </cell>
        </row>
        <row r="16">
          <cell r="B16" t="str">
            <v>Příbram</v>
          </cell>
          <cell r="Q16">
            <v>938</v>
          </cell>
          <cell r="T16">
            <v>1110</v>
          </cell>
          <cell r="Z16">
            <v>8450</v>
          </cell>
        </row>
        <row r="17">
          <cell r="B17" t="str">
            <v>Rakovník</v>
          </cell>
          <cell r="Q17">
            <v>573</v>
          </cell>
          <cell r="T17">
            <v>310</v>
          </cell>
          <cell r="Z17">
            <v>3010</v>
          </cell>
        </row>
        <row r="18">
          <cell r="B18" t="str">
            <v>Středočeský</v>
          </cell>
          <cell r="Q18">
            <v>8386</v>
          </cell>
          <cell r="T18">
            <v>5705</v>
          </cell>
          <cell r="Z18">
            <v>45385</v>
          </cell>
        </row>
        <row r="19">
          <cell r="B19" t="str">
            <v>České Budějovice</v>
          </cell>
          <cell r="Q19">
            <v>1443</v>
          </cell>
          <cell r="T19">
            <v>1050</v>
          </cell>
          <cell r="Z19">
            <v>9783</v>
          </cell>
        </row>
        <row r="20">
          <cell r="B20" t="str">
            <v>Český Krumlov</v>
          </cell>
          <cell r="Q20">
            <v>431</v>
          </cell>
          <cell r="T20">
            <v>236</v>
          </cell>
          <cell r="Z20">
            <v>1988</v>
          </cell>
        </row>
        <row r="21">
          <cell r="B21" t="str">
            <v>Jindřichův Hradec</v>
          </cell>
          <cell r="Q21">
            <v>347</v>
          </cell>
          <cell r="T21">
            <v>582</v>
          </cell>
          <cell r="Z21">
            <v>4562</v>
          </cell>
        </row>
        <row r="22">
          <cell r="B22" t="str">
            <v>Písek</v>
          </cell>
          <cell r="Q22">
            <v>744</v>
          </cell>
          <cell r="T22">
            <v>661</v>
          </cell>
          <cell r="Z22">
            <v>5452</v>
          </cell>
        </row>
        <row r="23">
          <cell r="B23" t="str">
            <v>Prachatice</v>
          </cell>
          <cell r="Q23">
            <v>618</v>
          </cell>
          <cell r="T23">
            <v>626</v>
          </cell>
          <cell r="Z23">
            <v>4454</v>
          </cell>
        </row>
        <row r="24">
          <cell r="B24" t="str">
            <v>Strakonice</v>
          </cell>
          <cell r="Q24">
            <v>713</v>
          </cell>
          <cell r="T24">
            <v>675</v>
          </cell>
          <cell r="Z24">
            <v>6046</v>
          </cell>
        </row>
        <row r="25">
          <cell r="B25" t="str">
            <v>Tábor</v>
          </cell>
          <cell r="Q25">
            <v>921</v>
          </cell>
          <cell r="T25">
            <v>893</v>
          </cell>
          <cell r="Z25">
            <v>7140</v>
          </cell>
        </row>
        <row r="26">
          <cell r="B26" t="str">
            <v>Jihočeský</v>
          </cell>
          <cell r="Q26">
            <v>5217</v>
          </cell>
          <cell r="T26">
            <v>4723</v>
          </cell>
          <cell r="Z26">
            <v>39425</v>
          </cell>
        </row>
        <row r="27">
          <cell r="B27" t="str">
            <v>Domažlice</v>
          </cell>
          <cell r="Q27">
            <v>815</v>
          </cell>
          <cell r="T27">
            <v>619</v>
          </cell>
          <cell r="Z27">
            <v>6015</v>
          </cell>
        </row>
        <row r="28">
          <cell r="B28" t="str">
            <v>Klatovy</v>
          </cell>
          <cell r="Q28">
            <v>1140</v>
          </cell>
          <cell r="T28">
            <v>1065</v>
          </cell>
          <cell r="Z28">
            <v>9306</v>
          </cell>
        </row>
        <row r="29">
          <cell r="B29" t="str">
            <v>Plzeň - město</v>
          </cell>
          <cell r="Q29">
            <v>330</v>
          </cell>
          <cell r="T29">
            <v>107</v>
          </cell>
          <cell r="Z29">
            <v>858</v>
          </cell>
        </row>
        <row r="30">
          <cell r="B30" t="str">
            <v>Plzeň - jih</v>
          </cell>
          <cell r="Q30">
            <v>634</v>
          </cell>
          <cell r="T30">
            <v>688</v>
          </cell>
          <cell r="Z30">
            <v>5710</v>
          </cell>
        </row>
        <row r="31">
          <cell r="B31" t="str">
            <v>Plzeň - sever</v>
          </cell>
          <cell r="Q31">
            <v>929</v>
          </cell>
          <cell r="T31">
            <v>657</v>
          </cell>
          <cell r="Z31">
            <v>4836</v>
          </cell>
        </row>
        <row r="32">
          <cell r="B32" t="str">
            <v>Rokycany</v>
          </cell>
          <cell r="Q32">
            <v>295</v>
          </cell>
          <cell r="T32">
            <v>241</v>
          </cell>
          <cell r="Z32">
            <v>2301</v>
          </cell>
        </row>
        <row r="33">
          <cell r="B33" t="str">
            <v>Tachov</v>
          </cell>
          <cell r="Q33">
            <v>226</v>
          </cell>
          <cell r="T33">
            <v>166</v>
          </cell>
          <cell r="Z33">
            <v>1292</v>
          </cell>
        </row>
        <row r="34">
          <cell r="B34" t="str">
            <v>Plzeňský</v>
          </cell>
          <cell r="Q34">
            <v>4369</v>
          </cell>
          <cell r="T34">
            <v>3543</v>
          </cell>
          <cell r="Z34">
            <v>30318</v>
          </cell>
        </row>
        <row r="35">
          <cell r="B35" t="str">
            <v>Cheb</v>
          </cell>
          <cell r="Q35">
            <v>245</v>
          </cell>
          <cell r="T35">
            <v>75</v>
          </cell>
          <cell r="Z35">
            <v>558</v>
          </cell>
        </row>
        <row r="36">
          <cell r="B36" t="str">
            <v>Karlovy Vary</v>
          </cell>
          <cell r="Q36">
            <v>349</v>
          </cell>
          <cell r="T36">
            <v>174</v>
          </cell>
          <cell r="Z36">
            <v>1366</v>
          </cell>
        </row>
        <row r="37">
          <cell r="B37" t="str">
            <v>Sokolov</v>
          </cell>
          <cell r="Q37">
            <v>145</v>
          </cell>
          <cell r="T37">
            <v>52</v>
          </cell>
          <cell r="Z37">
            <v>328</v>
          </cell>
        </row>
        <row r="38">
          <cell r="B38" t="str">
            <v>Karlovarský</v>
          </cell>
          <cell r="Q38">
            <v>739</v>
          </cell>
          <cell r="T38">
            <v>301</v>
          </cell>
          <cell r="Z38">
            <v>2252</v>
          </cell>
        </row>
        <row r="39">
          <cell r="B39" t="str">
            <v>Děčín</v>
          </cell>
          <cell r="Q39">
            <v>337</v>
          </cell>
          <cell r="T39">
            <v>154</v>
          </cell>
          <cell r="Z39">
            <v>915</v>
          </cell>
        </row>
        <row r="40">
          <cell r="B40" t="str">
            <v>Chomutov</v>
          </cell>
          <cell r="Q40">
            <v>182</v>
          </cell>
          <cell r="T40">
            <v>98</v>
          </cell>
          <cell r="Z40">
            <v>697</v>
          </cell>
        </row>
        <row r="41">
          <cell r="B41" t="str">
            <v>Litoměřice</v>
          </cell>
          <cell r="Q41">
            <v>464</v>
          </cell>
          <cell r="T41">
            <v>264</v>
          </cell>
          <cell r="Z41">
            <v>1928</v>
          </cell>
        </row>
        <row r="42">
          <cell r="B42" t="str">
            <v>Louny</v>
          </cell>
          <cell r="Q42">
            <v>335</v>
          </cell>
          <cell r="T42">
            <v>215</v>
          </cell>
          <cell r="Z42">
            <v>1619</v>
          </cell>
        </row>
        <row r="43">
          <cell r="B43" t="str">
            <v>Most</v>
          </cell>
          <cell r="Q43">
            <v>128</v>
          </cell>
          <cell r="T43">
            <v>56</v>
          </cell>
          <cell r="Z43">
            <v>454</v>
          </cell>
        </row>
        <row r="44">
          <cell r="B44" t="str">
            <v>Teplice</v>
          </cell>
          <cell r="Q44">
            <v>279</v>
          </cell>
          <cell r="T44">
            <v>116</v>
          </cell>
          <cell r="Z44">
            <v>802</v>
          </cell>
        </row>
        <row r="45">
          <cell r="B45" t="str">
            <v>Ústí nad Labem</v>
          </cell>
          <cell r="Q45">
            <v>261</v>
          </cell>
          <cell r="T45">
            <v>75</v>
          </cell>
          <cell r="Z45">
            <v>607</v>
          </cell>
        </row>
        <row r="46">
          <cell r="B46" t="str">
            <v>Ústecký</v>
          </cell>
          <cell r="Q46">
            <v>1986</v>
          </cell>
          <cell r="T46">
            <v>978</v>
          </cell>
          <cell r="Z46">
            <v>7022</v>
          </cell>
        </row>
        <row r="47">
          <cell r="B47" t="str">
            <v>Česká Lípa</v>
          </cell>
          <cell r="Q47">
            <v>274</v>
          </cell>
          <cell r="T47">
            <v>133</v>
          </cell>
          <cell r="Z47">
            <v>997</v>
          </cell>
        </row>
        <row r="48">
          <cell r="B48" t="str">
            <v>Jablonec nad Nisou</v>
          </cell>
          <cell r="Q48">
            <v>428</v>
          </cell>
          <cell r="T48">
            <v>263</v>
          </cell>
          <cell r="Z48">
            <v>2155</v>
          </cell>
        </row>
        <row r="49">
          <cell r="B49" t="str">
            <v>Liberec</v>
          </cell>
          <cell r="Q49">
            <v>1268</v>
          </cell>
          <cell r="T49">
            <v>510</v>
          </cell>
          <cell r="Z49">
            <v>3943</v>
          </cell>
        </row>
        <row r="50">
          <cell r="B50" t="str">
            <v>Semily</v>
          </cell>
          <cell r="Q50">
            <v>1066</v>
          </cell>
          <cell r="T50">
            <v>739</v>
          </cell>
          <cell r="Z50">
            <v>6159</v>
          </cell>
        </row>
        <row r="51">
          <cell r="B51" t="str">
            <v>Liberecký</v>
          </cell>
          <cell r="Q51">
            <v>3036</v>
          </cell>
          <cell r="T51">
            <v>1645</v>
          </cell>
          <cell r="Z51">
            <v>13254</v>
          </cell>
        </row>
        <row r="52">
          <cell r="B52" t="str">
            <v>Hradec Králové</v>
          </cell>
          <cell r="Q52">
            <v>806</v>
          </cell>
          <cell r="T52">
            <v>618</v>
          </cell>
          <cell r="Z52">
            <v>4432</v>
          </cell>
        </row>
        <row r="53">
          <cell r="B53" t="str">
            <v>Jičín</v>
          </cell>
          <cell r="Q53">
            <v>755</v>
          </cell>
          <cell r="T53">
            <v>684</v>
          </cell>
          <cell r="Z53">
            <v>5706</v>
          </cell>
        </row>
        <row r="54">
          <cell r="B54" t="str">
            <v>Náchod</v>
          </cell>
          <cell r="Q54">
            <v>759</v>
          </cell>
          <cell r="T54">
            <v>570</v>
          </cell>
          <cell r="Z54">
            <v>4878</v>
          </cell>
        </row>
        <row r="55">
          <cell r="B55" t="str">
            <v>Rychnov nad Kněžnou</v>
          </cell>
          <cell r="Q55">
            <v>884</v>
          </cell>
          <cell r="T55">
            <v>564</v>
          </cell>
          <cell r="Z55">
            <v>4557</v>
          </cell>
        </row>
        <row r="56">
          <cell r="B56" t="str">
            <v>Trutnov</v>
          </cell>
          <cell r="Q56">
            <v>727</v>
          </cell>
          <cell r="T56">
            <v>326</v>
          </cell>
          <cell r="Z56">
            <v>2741</v>
          </cell>
        </row>
        <row r="57">
          <cell r="B57" t="str">
            <v>Královéhradecký</v>
          </cell>
          <cell r="Q57">
            <v>3931</v>
          </cell>
          <cell r="T57">
            <v>2762</v>
          </cell>
          <cell r="Z57">
            <v>22314</v>
          </cell>
        </row>
        <row r="58">
          <cell r="B58" t="str">
            <v>Chrudim</v>
          </cell>
          <cell r="Q58">
            <v>1121</v>
          </cell>
          <cell r="T58">
            <v>821</v>
          </cell>
          <cell r="Z58">
            <v>5841</v>
          </cell>
        </row>
        <row r="59">
          <cell r="B59" t="str">
            <v>Pardubice</v>
          </cell>
          <cell r="Q59">
            <v>926</v>
          </cell>
          <cell r="T59">
            <v>481</v>
          </cell>
          <cell r="Z59">
            <v>3455</v>
          </cell>
        </row>
        <row r="60">
          <cell r="B60" t="str">
            <v>Svitavy</v>
          </cell>
          <cell r="Q60">
            <v>907</v>
          </cell>
          <cell r="T60">
            <v>802</v>
          </cell>
          <cell r="Z60">
            <v>5137</v>
          </cell>
        </row>
        <row r="61">
          <cell r="B61" t="str">
            <v>Ústí nad Orlicí</v>
          </cell>
          <cell r="Q61">
            <v>1296</v>
          </cell>
          <cell r="T61">
            <v>849</v>
          </cell>
          <cell r="Z61">
            <v>6593</v>
          </cell>
        </row>
        <row r="62">
          <cell r="B62" t="str">
            <v>Pardubický</v>
          </cell>
          <cell r="Q62">
            <v>4250</v>
          </cell>
          <cell r="T62">
            <v>2953</v>
          </cell>
          <cell r="Z62">
            <v>21026</v>
          </cell>
        </row>
        <row r="63">
          <cell r="B63" t="str">
            <v>Havlíčkův Brod</v>
          </cell>
          <cell r="Q63">
            <v>1348</v>
          </cell>
          <cell r="T63">
            <v>1101</v>
          </cell>
          <cell r="Z63">
            <v>7191</v>
          </cell>
        </row>
        <row r="64">
          <cell r="B64" t="str">
            <v>Jihlava</v>
          </cell>
          <cell r="Q64">
            <v>729</v>
          </cell>
          <cell r="T64">
            <v>791</v>
          </cell>
          <cell r="Z64">
            <v>4634</v>
          </cell>
        </row>
        <row r="65">
          <cell r="B65" t="str">
            <v>Pelhřimov</v>
          </cell>
          <cell r="Q65">
            <v>973</v>
          </cell>
          <cell r="T65">
            <v>1032</v>
          </cell>
          <cell r="Z65">
            <v>7139</v>
          </cell>
        </row>
        <row r="66">
          <cell r="B66" t="str">
            <v>Třebíč</v>
          </cell>
          <cell r="Q66">
            <v>1222</v>
          </cell>
          <cell r="T66">
            <v>1231</v>
          </cell>
          <cell r="Z66">
            <v>8265</v>
          </cell>
        </row>
        <row r="67">
          <cell r="B67" t="str">
            <v>Žďár nad Sázavou</v>
          </cell>
          <cell r="Q67">
            <v>1806</v>
          </cell>
          <cell r="T67">
            <v>1725</v>
          </cell>
          <cell r="Z67">
            <v>10181</v>
          </cell>
        </row>
        <row r="68">
          <cell r="B68" t="str">
            <v>Vysočina</v>
          </cell>
          <cell r="Q68">
            <v>6078</v>
          </cell>
          <cell r="T68">
            <v>5880</v>
          </cell>
          <cell r="Z68">
            <v>37410</v>
          </cell>
        </row>
        <row r="69">
          <cell r="B69" t="str">
            <v>Blansko</v>
          </cell>
          <cell r="Q69">
            <v>1590</v>
          </cell>
          <cell r="T69">
            <v>995</v>
          </cell>
          <cell r="Z69">
            <v>6760</v>
          </cell>
        </row>
        <row r="70">
          <cell r="B70" t="str">
            <v>Brno - město</v>
          </cell>
          <cell r="Q70">
            <v>389</v>
          </cell>
          <cell r="T70">
            <v>121</v>
          </cell>
          <cell r="Z70">
            <v>777</v>
          </cell>
        </row>
        <row r="71">
          <cell r="B71" t="str">
            <v>Brno - venkov</v>
          </cell>
          <cell r="Q71">
            <v>756</v>
          </cell>
          <cell r="T71">
            <v>452</v>
          </cell>
          <cell r="Z71">
            <v>3121</v>
          </cell>
        </row>
        <row r="72">
          <cell r="B72" t="str">
            <v>Břeclav</v>
          </cell>
          <cell r="Q72">
            <v>423</v>
          </cell>
          <cell r="T72">
            <v>267</v>
          </cell>
          <cell r="Z72">
            <v>1589</v>
          </cell>
        </row>
        <row r="73">
          <cell r="B73" t="str">
            <v>Hodonín</v>
          </cell>
          <cell r="Q73">
            <v>764</v>
          </cell>
          <cell r="T73">
            <v>499</v>
          </cell>
          <cell r="Z73">
            <v>2483</v>
          </cell>
        </row>
        <row r="74">
          <cell r="B74" t="str">
            <v>Vyškov</v>
          </cell>
          <cell r="Q74">
            <v>953</v>
          </cell>
          <cell r="T74">
            <v>450</v>
          </cell>
          <cell r="Z74">
            <v>3233</v>
          </cell>
        </row>
        <row r="75">
          <cell r="B75" t="str">
            <v>Znojmo</v>
          </cell>
          <cell r="Q75">
            <v>647</v>
          </cell>
          <cell r="T75">
            <v>715</v>
          </cell>
          <cell r="Z75">
            <v>3961</v>
          </cell>
        </row>
        <row r="76">
          <cell r="B76" t="str">
            <v>Jihomoravský</v>
          </cell>
          <cell r="Q76">
            <v>5522</v>
          </cell>
          <cell r="T76">
            <v>3499</v>
          </cell>
          <cell r="Z76">
            <v>21924</v>
          </cell>
        </row>
        <row r="77">
          <cell r="B77" t="str">
            <v>Jeseník</v>
          </cell>
          <cell r="Q77">
            <v>239</v>
          </cell>
          <cell r="T77">
            <v>191</v>
          </cell>
          <cell r="Z77">
            <v>1231</v>
          </cell>
        </row>
        <row r="78">
          <cell r="B78" t="str">
            <v>Olomouc</v>
          </cell>
          <cell r="Q78">
            <v>1208</v>
          </cell>
          <cell r="T78">
            <v>757</v>
          </cell>
          <cell r="Z78">
            <v>4851</v>
          </cell>
        </row>
        <row r="79">
          <cell r="B79" t="str">
            <v>Prostějov</v>
          </cell>
          <cell r="Q79">
            <v>1210</v>
          </cell>
          <cell r="T79">
            <v>781</v>
          </cell>
          <cell r="Z79">
            <v>5072</v>
          </cell>
        </row>
        <row r="80">
          <cell r="B80" t="str">
            <v>Přerov</v>
          </cell>
          <cell r="Q80">
            <v>852</v>
          </cell>
          <cell r="T80">
            <v>692</v>
          </cell>
          <cell r="Z80">
            <v>4422</v>
          </cell>
        </row>
        <row r="81">
          <cell r="B81" t="str">
            <v>Šumperk</v>
          </cell>
          <cell r="Q81">
            <v>652</v>
          </cell>
          <cell r="T81">
            <v>526</v>
          </cell>
          <cell r="Z81">
            <v>3513</v>
          </cell>
        </row>
        <row r="82">
          <cell r="B82" t="str">
            <v>Olomoucký</v>
          </cell>
          <cell r="Q82">
            <v>4161</v>
          </cell>
          <cell r="T82">
            <v>2947</v>
          </cell>
          <cell r="Z82">
            <v>19089</v>
          </cell>
        </row>
        <row r="83">
          <cell r="B83" t="str">
            <v>Kroměříž</v>
          </cell>
          <cell r="Q83">
            <v>1059</v>
          </cell>
          <cell r="T83">
            <v>677</v>
          </cell>
          <cell r="Z83">
            <v>4246</v>
          </cell>
        </row>
        <row r="84">
          <cell r="B84" t="str">
            <v>Uherské Hradiště</v>
          </cell>
          <cell r="Q84">
            <v>449</v>
          </cell>
          <cell r="T84">
            <v>425</v>
          </cell>
          <cell r="Z84">
            <v>2659</v>
          </cell>
        </row>
        <row r="85">
          <cell r="B85" t="str">
            <v>Vsetín</v>
          </cell>
          <cell r="Q85">
            <v>1057</v>
          </cell>
          <cell r="T85">
            <v>831</v>
          </cell>
          <cell r="Z85">
            <v>5528</v>
          </cell>
        </row>
        <row r="86">
          <cell r="B86" t="str">
            <v>Zlín</v>
          </cell>
          <cell r="Q86">
            <v>1756</v>
          </cell>
          <cell r="T86">
            <v>1063</v>
          </cell>
          <cell r="Z86">
            <v>5071</v>
          </cell>
        </row>
        <row r="87">
          <cell r="B87" t="str">
            <v>Zlínský</v>
          </cell>
          <cell r="Q87">
            <v>4321</v>
          </cell>
          <cell r="T87">
            <v>2996</v>
          </cell>
          <cell r="Z87">
            <v>17504</v>
          </cell>
        </row>
        <row r="88">
          <cell r="B88" t="str">
            <v>Bruntál</v>
          </cell>
          <cell r="Q88">
            <v>372</v>
          </cell>
          <cell r="T88">
            <v>284</v>
          </cell>
          <cell r="Z88">
            <v>1342</v>
          </cell>
        </row>
        <row r="89">
          <cell r="B89" t="str">
            <v>Frýdek - Místek</v>
          </cell>
          <cell r="Q89">
            <v>1078</v>
          </cell>
          <cell r="T89">
            <v>603</v>
          </cell>
          <cell r="Z89">
            <v>4074</v>
          </cell>
        </row>
        <row r="90">
          <cell r="B90" t="str">
            <v>Karviná</v>
          </cell>
          <cell r="Q90">
            <v>558</v>
          </cell>
          <cell r="T90">
            <v>336</v>
          </cell>
          <cell r="Z90">
            <v>2039</v>
          </cell>
        </row>
        <row r="91">
          <cell r="B91" t="str">
            <v>Nový Jičín</v>
          </cell>
          <cell r="Q91">
            <v>1098</v>
          </cell>
          <cell r="T91">
            <v>557</v>
          </cell>
          <cell r="Z91">
            <v>4510</v>
          </cell>
        </row>
        <row r="92">
          <cell r="B92" t="str">
            <v>Opava</v>
          </cell>
          <cell r="Q92">
            <v>1726</v>
          </cell>
          <cell r="T92">
            <v>910</v>
          </cell>
          <cell r="Z92">
            <v>6471</v>
          </cell>
        </row>
        <row r="93">
          <cell r="B93" t="str">
            <v>Ostrava</v>
          </cell>
          <cell r="Q93">
            <v>594</v>
          </cell>
          <cell r="T93">
            <v>267</v>
          </cell>
          <cell r="Z93">
            <v>1999</v>
          </cell>
        </row>
        <row r="94">
          <cell r="B94" t="str">
            <v>Moravskoslezský</v>
          </cell>
          <cell r="Q94">
            <v>5426</v>
          </cell>
          <cell r="T94">
            <v>2957</v>
          </cell>
          <cell r="Z94">
            <v>20435</v>
          </cell>
        </row>
        <row r="95">
          <cell r="B95" t="str">
            <v>Celkem</v>
          </cell>
          <cell r="Q95">
            <v>58036</v>
          </cell>
          <cell r="T95">
            <v>41119</v>
          </cell>
          <cell r="Z95">
            <v>299281</v>
          </cell>
        </row>
      </sheetData>
      <sheetData sheetId="2">
        <row r="6">
          <cell r="L6" t="str">
            <v>do 18 let</v>
          </cell>
          <cell r="M6" t="str">
            <v>18 - 26 let</v>
          </cell>
          <cell r="N6" t="str">
            <v>nad 26 let</v>
          </cell>
        </row>
        <row r="7">
          <cell r="L7">
            <v>58036</v>
          </cell>
          <cell r="M7">
            <v>41119</v>
          </cell>
          <cell r="N7">
            <v>258162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sqref="A1:XFD1048576"/>
    </sheetView>
  </sheetViews>
  <sheetFormatPr defaultColWidth="9.1796875" defaultRowHeight="14.5" x14ac:dyDescent="0.35"/>
  <cols>
    <col min="1" max="1" width="16.453125" style="2" bestFit="1" customWidth="1"/>
    <col min="2" max="3" width="9.7265625" style="2" customWidth="1"/>
    <col min="4" max="4" width="8.26953125" style="2" customWidth="1"/>
    <col min="5" max="5" width="8.81640625" style="2" customWidth="1"/>
    <col min="6" max="6" width="7.54296875" style="2" bestFit="1" customWidth="1"/>
    <col min="7" max="7" width="11.81640625" style="2" bestFit="1" customWidth="1"/>
    <col min="8" max="8" width="9.7265625" style="2" bestFit="1" customWidth="1"/>
    <col min="9" max="16384" width="9.1796875" style="2"/>
  </cols>
  <sheetData>
    <row r="1" spans="1:17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  <c r="K1" s="1"/>
      <c r="L1" s="1"/>
      <c r="M1" s="1"/>
      <c r="N1" s="1"/>
      <c r="O1" s="1"/>
      <c r="P1" s="1"/>
      <c r="Q1" s="1"/>
    </row>
    <row r="2" spans="1:17" ht="15" thickBot="1" x14ac:dyDescent="0.4"/>
    <row r="3" spans="1:17" ht="15" customHeight="1" x14ac:dyDescent="0.35">
      <c r="A3" s="3" t="s">
        <v>2</v>
      </c>
      <c r="B3" s="4" t="s">
        <v>3</v>
      </c>
      <c r="C3" s="5"/>
      <c r="D3" s="6" t="s">
        <v>4</v>
      </c>
      <c r="E3" s="4" t="s">
        <v>5</v>
      </c>
      <c r="F3" s="5"/>
      <c r="G3" s="7" t="s">
        <v>6</v>
      </c>
      <c r="H3" s="8"/>
    </row>
    <row r="4" spans="1:17" ht="15" customHeight="1" thickBot="1" x14ac:dyDescent="0.4">
      <c r="A4" s="9"/>
      <c r="B4" s="10" t="s">
        <v>7</v>
      </c>
      <c r="C4" s="11" t="s">
        <v>8</v>
      </c>
      <c r="D4" s="12" t="s">
        <v>9</v>
      </c>
      <c r="E4" s="10" t="s">
        <v>10</v>
      </c>
      <c r="F4" s="13" t="s">
        <v>11</v>
      </c>
      <c r="G4" s="14" t="s">
        <v>12</v>
      </c>
      <c r="H4" s="8"/>
    </row>
    <row r="5" spans="1:17" ht="15" thickBot="1" x14ac:dyDescent="0.4">
      <c r="A5" s="15" t="str">
        <f>[1]Data!B5</f>
        <v>Praha - město</v>
      </c>
      <c r="B5" s="16">
        <v>2486</v>
      </c>
      <c r="C5" s="17">
        <f>[1]Data!Q5+[1]Data!Z5</f>
        <v>2537</v>
      </c>
      <c r="D5" s="18">
        <f>IF(C5=0,0,C5-B5)</f>
        <v>51</v>
      </c>
      <c r="E5" s="16">
        <f>[1]Data!T5</f>
        <v>230</v>
      </c>
      <c r="F5" s="17">
        <f>[1]Data!Z5</f>
        <v>1923</v>
      </c>
      <c r="G5" s="18">
        <f>[1]Data!Q5</f>
        <v>614</v>
      </c>
      <c r="H5" s="19"/>
      <c r="L5" s="20" t="s">
        <v>13</v>
      </c>
      <c r="M5" s="21"/>
      <c r="N5" s="22"/>
    </row>
    <row r="6" spans="1:17" x14ac:dyDescent="0.35">
      <c r="A6" s="23" t="str">
        <f>[1]Data!B6</f>
        <v>Benešov</v>
      </c>
      <c r="B6" s="24">
        <v>10072</v>
      </c>
      <c r="C6" s="25">
        <f>[1]Data!Q6+[1]Data!Z6</f>
        <v>10040</v>
      </c>
      <c r="D6" s="26">
        <f t="shared" ref="D6:D69" si="0">IF(C6=0,0,C6-B6)</f>
        <v>-32</v>
      </c>
      <c r="E6" s="24">
        <f>[1]Data!T6</f>
        <v>1199</v>
      </c>
      <c r="F6" s="25">
        <f>[1]Data!Z6</f>
        <v>9014</v>
      </c>
      <c r="G6" s="26">
        <f>[1]Data!Q6</f>
        <v>1026</v>
      </c>
      <c r="H6" s="27"/>
      <c r="L6" s="28" t="s">
        <v>12</v>
      </c>
      <c r="M6" s="29" t="s">
        <v>14</v>
      </c>
      <c r="N6" s="30" t="s">
        <v>15</v>
      </c>
    </row>
    <row r="7" spans="1:17" ht="15" thickBot="1" x14ac:dyDescent="0.4">
      <c r="A7" s="23" t="str">
        <f>[1]Data!B7</f>
        <v>Beroun</v>
      </c>
      <c r="B7" s="24">
        <v>3630</v>
      </c>
      <c r="C7" s="25">
        <f>[1]Data!Q7+[1]Data!Z7</f>
        <v>3648</v>
      </c>
      <c r="D7" s="26">
        <f t="shared" si="0"/>
        <v>18</v>
      </c>
      <c r="E7" s="24">
        <f>[1]Data!T7</f>
        <v>408</v>
      </c>
      <c r="F7" s="25">
        <f>[1]Data!Z7</f>
        <v>2958</v>
      </c>
      <c r="G7" s="26">
        <f>[1]Data!Q7</f>
        <v>690</v>
      </c>
      <c r="H7" s="27"/>
      <c r="L7" s="31">
        <f>G95</f>
        <v>58036</v>
      </c>
      <c r="M7" s="32">
        <f>E95</f>
        <v>41119</v>
      </c>
      <c r="N7" s="33">
        <f>F95-E95</f>
        <v>258162</v>
      </c>
    </row>
    <row r="8" spans="1:17" x14ac:dyDescent="0.35">
      <c r="A8" s="23" t="str">
        <f>[1]Data!B8</f>
        <v>Kladno</v>
      </c>
      <c r="B8" s="24">
        <v>1425</v>
      </c>
      <c r="C8" s="25">
        <f>[1]Data!Q8+[1]Data!Z8</f>
        <v>1414</v>
      </c>
      <c r="D8" s="26">
        <f t="shared" si="0"/>
        <v>-11</v>
      </c>
      <c r="E8" s="24">
        <f>[1]Data!T8</f>
        <v>136</v>
      </c>
      <c r="F8" s="25">
        <f>[1]Data!Z8</f>
        <v>1078</v>
      </c>
      <c r="G8" s="26">
        <f>[1]Data!Q8</f>
        <v>336</v>
      </c>
      <c r="H8" s="27"/>
    </row>
    <row r="9" spans="1:17" x14ac:dyDescent="0.35">
      <c r="A9" s="23" t="str">
        <f>[1]Data!B9</f>
        <v>Kolín</v>
      </c>
      <c r="B9" s="24">
        <v>3125</v>
      </c>
      <c r="C9" s="25">
        <f>[1]Data!Q9+[1]Data!Z9</f>
        <v>3203</v>
      </c>
      <c r="D9" s="26">
        <f t="shared" si="0"/>
        <v>78</v>
      </c>
      <c r="E9" s="24">
        <f>[1]Data!T9</f>
        <v>326</v>
      </c>
      <c r="F9" s="25">
        <f>[1]Data!Z9</f>
        <v>2512</v>
      </c>
      <c r="G9" s="26">
        <f>[1]Data!Q9</f>
        <v>691</v>
      </c>
      <c r="H9" s="27"/>
    </row>
    <row r="10" spans="1:17" x14ac:dyDescent="0.35">
      <c r="A10" s="23" t="str">
        <f>[1]Data!B10</f>
        <v>Kutná Hora</v>
      </c>
      <c r="B10" s="24">
        <v>2969</v>
      </c>
      <c r="C10" s="25">
        <f>[1]Data!Q10+[1]Data!Z10</f>
        <v>3044</v>
      </c>
      <c r="D10" s="26">
        <f t="shared" si="0"/>
        <v>75</v>
      </c>
      <c r="E10" s="24">
        <f>[1]Data!T10</f>
        <v>390</v>
      </c>
      <c r="F10" s="25">
        <f>[1]Data!Z10</f>
        <v>2655</v>
      </c>
      <c r="G10" s="26">
        <f>[1]Data!Q10</f>
        <v>389</v>
      </c>
      <c r="H10" s="27"/>
    </row>
    <row r="11" spans="1:17" x14ac:dyDescent="0.35">
      <c r="A11" s="23" t="str">
        <f>[1]Data!B11</f>
        <v>Mělník</v>
      </c>
      <c r="B11" s="24">
        <v>2799</v>
      </c>
      <c r="C11" s="25">
        <f>[1]Data!Q11+[1]Data!Z11</f>
        <v>2779</v>
      </c>
      <c r="D11" s="26">
        <f t="shared" si="0"/>
        <v>-20</v>
      </c>
      <c r="E11" s="24">
        <f>[1]Data!T11</f>
        <v>231</v>
      </c>
      <c r="F11" s="25">
        <f>[1]Data!Z11</f>
        <v>2086</v>
      </c>
      <c r="G11" s="26">
        <f>[1]Data!Q11</f>
        <v>693</v>
      </c>
      <c r="H11" s="27"/>
    </row>
    <row r="12" spans="1:17" x14ac:dyDescent="0.35">
      <c r="A12" s="23" t="str">
        <f>[1]Data!B12</f>
        <v>Mladá Boleslav</v>
      </c>
      <c r="B12" s="24">
        <v>5424</v>
      </c>
      <c r="C12" s="25">
        <f>[1]Data!Q12+[1]Data!Z12</f>
        <v>5437</v>
      </c>
      <c r="D12" s="26">
        <f t="shared" si="0"/>
        <v>13</v>
      </c>
      <c r="E12" s="24">
        <f>[1]Data!T12</f>
        <v>566</v>
      </c>
      <c r="F12" s="25">
        <f>[1]Data!Z12</f>
        <v>4530</v>
      </c>
      <c r="G12" s="26">
        <f>[1]Data!Q12</f>
        <v>907</v>
      </c>
      <c r="H12" s="27"/>
    </row>
    <row r="13" spans="1:17" x14ac:dyDescent="0.35">
      <c r="A13" s="23" t="str">
        <f>[1]Data!B13</f>
        <v>Nymburk</v>
      </c>
      <c r="B13" s="24">
        <v>3570</v>
      </c>
      <c r="C13" s="25">
        <f>[1]Data!Q13+[1]Data!Z13</f>
        <v>3683</v>
      </c>
      <c r="D13" s="26">
        <f t="shared" si="0"/>
        <v>113</v>
      </c>
      <c r="E13" s="24">
        <f>[1]Data!T13</f>
        <v>357</v>
      </c>
      <c r="F13" s="25">
        <f>[1]Data!Z13</f>
        <v>2914</v>
      </c>
      <c r="G13" s="26">
        <f>[1]Data!Q13</f>
        <v>769</v>
      </c>
      <c r="H13" s="27"/>
    </row>
    <row r="14" spans="1:17" x14ac:dyDescent="0.35">
      <c r="A14" s="23" t="str">
        <f>[1]Data!B14</f>
        <v>Praha - východ</v>
      </c>
      <c r="B14" s="24">
        <v>3711</v>
      </c>
      <c r="C14" s="25">
        <f>[1]Data!Q14+[1]Data!Z14</f>
        <v>3785</v>
      </c>
      <c r="D14" s="26">
        <f t="shared" si="0"/>
        <v>74</v>
      </c>
      <c r="E14" s="24">
        <f>[1]Data!T14</f>
        <v>356</v>
      </c>
      <c r="F14" s="25">
        <f>[1]Data!Z14</f>
        <v>2958</v>
      </c>
      <c r="G14" s="26">
        <f>[1]Data!Q14</f>
        <v>827</v>
      </c>
      <c r="H14" s="27"/>
    </row>
    <row r="15" spans="1:17" x14ac:dyDescent="0.35">
      <c r="A15" s="23" t="str">
        <f>[1]Data!B15</f>
        <v>Praha - západ</v>
      </c>
      <c r="B15" s="24">
        <v>3762</v>
      </c>
      <c r="C15" s="25">
        <f>[1]Data!Q15+[1]Data!Z15</f>
        <v>3767</v>
      </c>
      <c r="D15" s="26">
        <f t="shared" si="0"/>
        <v>5</v>
      </c>
      <c r="E15" s="24">
        <f>[1]Data!T15</f>
        <v>316</v>
      </c>
      <c r="F15" s="25">
        <f>[1]Data!Z15</f>
        <v>3220</v>
      </c>
      <c r="G15" s="26">
        <f>[1]Data!Q15</f>
        <v>547</v>
      </c>
      <c r="H15" s="27"/>
    </row>
    <row r="16" spans="1:17" x14ac:dyDescent="0.35">
      <c r="A16" s="23" t="str">
        <f>[1]Data!B16</f>
        <v>Příbram</v>
      </c>
      <c r="B16" s="24">
        <v>9323</v>
      </c>
      <c r="C16" s="25">
        <f>[1]Data!Q16+[1]Data!Z16</f>
        <v>9388</v>
      </c>
      <c r="D16" s="26">
        <f t="shared" si="0"/>
        <v>65</v>
      </c>
      <c r="E16" s="24">
        <f>[1]Data!T16</f>
        <v>1110</v>
      </c>
      <c r="F16" s="25">
        <f>[1]Data!Z16</f>
        <v>8450</v>
      </c>
      <c r="G16" s="26">
        <f>[1]Data!Q16</f>
        <v>938</v>
      </c>
      <c r="H16" s="27"/>
    </row>
    <row r="17" spans="1:8" ht="15" thickBot="1" x14ac:dyDescent="0.4">
      <c r="A17" s="34" t="str">
        <f>[1]Data!B17</f>
        <v>Rakovník</v>
      </c>
      <c r="B17" s="35">
        <v>3662</v>
      </c>
      <c r="C17" s="36">
        <f>[1]Data!Q17+[1]Data!Z17</f>
        <v>3583</v>
      </c>
      <c r="D17" s="37">
        <f t="shared" si="0"/>
        <v>-79</v>
      </c>
      <c r="E17" s="35">
        <f>[1]Data!T17</f>
        <v>310</v>
      </c>
      <c r="F17" s="36">
        <f>[1]Data!Z17</f>
        <v>3010</v>
      </c>
      <c r="G17" s="37">
        <f>[1]Data!Q17</f>
        <v>573</v>
      </c>
      <c r="H17" s="27"/>
    </row>
    <row r="18" spans="1:8" s="38" customFormat="1" ht="13.5" thickBot="1" x14ac:dyDescent="0.4">
      <c r="A18" s="15" t="str">
        <f>[1]Data!B18</f>
        <v>Středočeský</v>
      </c>
      <c r="B18" s="16">
        <v>53472</v>
      </c>
      <c r="C18" s="17">
        <f>[1]Data!Q18+[1]Data!Z18</f>
        <v>53771</v>
      </c>
      <c r="D18" s="18">
        <f>SUBTOTAL(9,D6:D17)</f>
        <v>299</v>
      </c>
      <c r="E18" s="16">
        <f>[1]Data!T18</f>
        <v>5705</v>
      </c>
      <c r="F18" s="17">
        <f>[1]Data!Z18</f>
        <v>45385</v>
      </c>
      <c r="G18" s="18">
        <f>[1]Data!Q18</f>
        <v>8386</v>
      </c>
      <c r="H18" s="19"/>
    </row>
    <row r="19" spans="1:8" x14ac:dyDescent="0.35">
      <c r="A19" s="39" t="str">
        <f>[1]Data!B19</f>
        <v>České Budějovice</v>
      </c>
      <c r="B19" s="40">
        <v>11125</v>
      </c>
      <c r="C19" s="41">
        <f>[1]Data!Q19+[1]Data!Z19</f>
        <v>11226</v>
      </c>
      <c r="D19" s="42">
        <f t="shared" si="0"/>
        <v>101</v>
      </c>
      <c r="E19" s="40">
        <f>[1]Data!T19</f>
        <v>1050</v>
      </c>
      <c r="F19" s="41">
        <f>[1]Data!Z19</f>
        <v>9783</v>
      </c>
      <c r="G19" s="42">
        <f>[1]Data!Q19</f>
        <v>1443</v>
      </c>
      <c r="H19" s="27"/>
    </row>
    <row r="20" spans="1:8" x14ac:dyDescent="0.35">
      <c r="A20" s="23" t="str">
        <f>[1]Data!B20</f>
        <v>Český Krumlov</v>
      </c>
      <c r="B20" s="24">
        <v>2510</v>
      </c>
      <c r="C20" s="25">
        <f>[1]Data!Q20+[1]Data!Z20</f>
        <v>2419</v>
      </c>
      <c r="D20" s="26">
        <f t="shared" si="0"/>
        <v>-91</v>
      </c>
      <c r="E20" s="24">
        <f>[1]Data!T20</f>
        <v>236</v>
      </c>
      <c r="F20" s="25">
        <f>[1]Data!Z20</f>
        <v>1988</v>
      </c>
      <c r="G20" s="26">
        <f>[1]Data!Q20</f>
        <v>431</v>
      </c>
      <c r="H20" s="27"/>
    </row>
    <row r="21" spans="1:8" x14ac:dyDescent="0.35">
      <c r="A21" s="23" t="str">
        <f>[1]Data!B21</f>
        <v>Jindřichův Hradec</v>
      </c>
      <c r="B21" s="24">
        <v>4932</v>
      </c>
      <c r="C21" s="25">
        <f>[1]Data!Q21+[1]Data!Z21</f>
        <v>4909</v>
      </c>
      <c r="D21" s="26">
        <f t="shared" si="0"/>
        <v>-23</v>
      </c>
      <c r="E21" s="24">
        <f>[1]Data!T21</f>
        <v>582</v>
      </c>
      <c r="F21" s="25">
        <f>[1]Data!Z21</f>
        <v>4562</v>
      </c>
      <c r="G21" s="26">
        <f>[1]Data!Q21</f>
        <v>347</v>
      </c>
      <c r="H21" s="27"/>
    </row>
    <row r="22" spans="1:8" x14ac:dyDescent="0.35">
      <c r="A22" s="23" t="str">
        <f>[1]Data!B22</f>
        <v>Písek</v>
      </c>
      <c r="B22" s="24">
        <v>6205</v>
      </c>
      <c r="C22" s="25">
        <f>[1]Data!Q22+[1]Data!Z22</f>
        <v>6196</v>
      </c>
      <c r="D22" s="26">
        <f t="shared" si="0"/>
        <v>-9</v>
      </c>
      <c r="E22" s="24">
        <f>[1]Data!T22</f>
        <v>661</v>
      </c>
      <c r="F22" s="25">
        <f>[1]Data!Z22</f>
        <v>5452</v>
      </c>
      <c r="G22" s="26">
        <f>[1]Data!Q22</f>
        <v>744</v>
      </c>
      <c r="H22" s="27"/>
    </row>
    <row r="23" spans="1:8" x14ac:dyDescent="0.35">
      <c r="A23" s="23" t="str">
        <f>[1]Data!B23</f>
        <v>Prachatice</v>
      </c>
      <c r="B23" s="24">
        <v>5083</v>
      </c>
      <c r="C23" s="25">
        <f>[1]Data!Q23+[1]Data!Z23</f>
        <v>5072</v>
      </c>
      <c r="D23" s="26">
        <f t="shared" si="0"/>
        <v>-11</v>
      </c>
      <c r="E23" s="24">
        <f>[1]Data!T23</f>
        <v>626</v>
      </c>
      <c r="F23" s="25">
        <f>[1]Data!Z23</f>
        <v>4454</v>
      </c>
      <c r="G23" s="26">
        <f>[1]Data!Q23</f>
        <v>618</v>
      </c>
      <c r="H23" s="27"/>
    </row>
    <row r="24" spans="1:8" x14ac:dyDescent="0.35">
      <c r="A24" s="23" t="str">
        <f>[1]Data!B24</f>
        <v>Strakonice</v>
      </c>
      <c r="B24" s="24">
        <v>6794</v>
      </c>
      <c r="C24" s="25">
        <f>[1]Data!Q24+[1]Data!Z24</f>
        <v>6759</v>
      </c>
      <c r="D24" s="26">
        <f t="shared" si="0"/>
        <v>-35</v>
      </c>
      <c r="E24" s="24">
        <f>[1]Data!T24</f>
        <v>675</v>
      </c>
      <c r="F24" s="25">
        <f>[1]Data!Z24</f>
        <v>6046</v>
      </c>
      <c r="G24" s="26">
        <f>[1]Data!Q24</f>
        <v>713</v>
      </c>
      <c r="H24" s="27"/>
    </row>
    <row r="25" spans="1:8" ht="15" thickBot="1" x14ac:dyDescent="0.4">
      <c r="A25" s="23" t="str">
        <f>[1]Data!B25</f>
        <v>Tábor</v>
      </c>
      <c r="B25" s="24">
        <v>7837</v>
      </c>
      <c r="C25" s="25">
        <f>[1]Data!Q25+[1]Data!Z25</f>
        <v>8061</v>
      </c>
      <c r="D25" s="26">
        <f t="shared" si="0"/>
        <v>224</v>
      </c>
      <c r="E25" s="24">
        <f>[1]Data!T25</f>
        <v>893</v>
      </c>
      <c r="F25" s="25">
        <f>[1]Data!Z25</f>
        <v>7140</v>
      </c>
      <c r="G25" s="26">
        <f>[1]Data!Q25</f>
        <v>921</v>
      </c>
      <c r="H25" s="27"/>
    </row>
    <row r="26" spans="1:8" s="38" customFormat="1" ht="13.5" thickBot="1" x14ac:dyDescent="0.4">
      <c r="A26" s="15" t="str">
        <f>[1]Data!B26</f>
        <v>Jihočeský</v>
      </c>
      <c r="B26" s="16">
        <v>44486</v>
      </c>
      <c r="C26" s="17">
        <f>[1]Data!Q26+[1]Data!Z26</f>
        <v>44642</v>
      </c>
      <c r="D26" s="18">
        <f>SUBTOTAL(9,D19:D25)</f>
        <v>156</v>
      </c>
      <c r="E26" s="16">
        <f>[1]Data!T26</f>
        <v>4723</v>
      </c>
      <c r="F26" s="17">
        <f>[1]Data!Z26</f>
        <v>39425</v>
      </c>
      <c r="G26" s="18">
        <f>[1]Data!Q26</f>
        <v>5217</v>
      </c>
      <c r="H26" s="19"/>
    </row>
    <row r="27" spans="1:8" x14ac:dyDescent="0.35">
      <c r="A27" s="23" t="str">
        <f>[1]Data!B27</f>
        <v>Domažlice</v>
      </c>
      <c r="B27" s="24">
        <v>6773</v>
      </c>
      <c r="C27" s="25">
        <f>[1]Data!Q27+[1]Data!Z27</f>
        <v>6830</v>
      </c>
      <c r="D27" s="26">
        <f t="shared" si="0"/>
        <v>57</v>
      </c>
      <c r="E27" s="24">
        <f>[1]Data!T27</f>
        <v>619</v>
      </c>
      <c r="F27" s="25">
        <f>[1]Data!Z27</f>
        <v>6015</v>
      </c>
      <c r="G27" s="26">
        <f>[1]Data!Q27</f>
        <v>815</v>
      </c>
      <c r="H27" s="27"/>
    </row>
    <row r="28" spans="1:8" x14ac:dyDescent="0.35">
      <c r="A28" s="23" t="str">
        <f>[1]Data!B28</f>
        <v>Klatovy</v>
      </c>
      <c r="B28" s="24">
        <v>10488</v>
      </c>
      <c r="C28" s="25">
        <f>[1]Data!Q28+[1]Data!Z28</f>
        <v>10446</v>
      </c>
      <c r="D28" s="26">
        <f t="shared" si="0"/>
        <v>-42</v>
      </c>
      <c r="E28" s="24">
        <f>[1]Data!T28</f>
        <v>1065</v>
      </c>
      <c r="F28" s="25">
        <f>[1]Data!Z28</f>
        <v>9306</v>
      </c>
      <c r="G28" s="26">
        <f>[1]Data!Q28</f>
        <v>1140</v>
      </c>
      <c r="H28" s="27"/>
    </row>
    <row r="29" spans="1:8" x14ac:dyDescent="0.35">
      <c r="A29" s="23" t="str">
        <f>[1]Data!B29</f>
        <v>Plzeň - město</v>
      </c>
      <c r="B29" s="24">
        <v>1112</v>
      </c>
      <c r="C29" s="25">
        <f>[1]Data!Q29+[1]Data!Z29</f>
        <v>1188</v>
      </c>
      <c r="D29" s="26">
        <f t="shared" si="0"/>
        <v>76</v>
      </c>
      <c r="E29" s="24">
        <f>[1]Data!T29</f>
        <v>107</v>
      </c>
      <c r="F29" s="25">
        <f>[1]Data!Z29</f>
        <v>858</v>
      </c>
      <c r="G29" s="26">
        <f>[1]Data!Q29</f>
        <v>330</v>
      </c>
      <c r="H29" s="27"/>
    </row>
    <row r="30" spans="1:8" x14ac:dyDescent="0.35">
      <c r="A30" s="23" t="str">
        <f>[1]Data!B30</f>
        <v>Plzeň - jih</v>
      </c>
      <c r="B30" s="24">
        <v>6416</v>
      </c>
      <c r="C30" s="25">
        <f>[1]Data!Q30+[1]Data!Z30</f>
        <v>6344</v>
      </c>
      <c r="D30" s="26">
        <f t="shared" si="0"/>
        <v>-72</v>
      </c>
      <c r="E30" s="24">
        <f>[1]Data!T30</f>
        <v>688</v>
      </c>
      <c r="F30" s="25">
        <f>[1]Data!Z30</f>
        <v>5710</v>
      </c>
      <c r="G30" s="26">
        <f>[1]Data!Q30</f>
        <v>634</v>
      </c>
      <c r="H30" s="27"/>
    </row>
    <row r="31" spans="1:8" x14ac:dyDescent="0.35">
      <c r="A31" s="23" t="str">
        <f>[1]Data!B31</f>
        <v>Plzeň - sever</v>
      </c>
      <c r="B31" s="24">
        <v>5649</v>
      </c>
      <c r="C31" s="25">
        <f>[1]Data!Q31+[1]Data!Z31</f>
        <v>5765</v>
      </c>
      <c r="D31" s="26">
        <f t="shared" si="0"/>
        <v>116</v>
      </c>
      <c r="E31" s="24">
        <f>[1]Data!T31</f>
        <v>657</v>
      </c>
      <c r="F31" s="25">
        <f>[1]Data!Z31</f>
        <v>4836</v>
      </c>
      <c r="G31" s="26">
        <f>[1]Data!Q31</f>
        <v>929</v>
      </c>
      <c r="H31" s="27"/>
    </row>
    <row r="32" spans="1:8" x14ac:dyDescent="0.35">
      <c r="A32" s="23" t="str">
        <f>[1]Data!B32</f>
        <v>Rokycany</v>
      </c>
      <c r="B32" s="24">
        <v>2555</v>
      </c>
      <c r="C32" s="25">
        <f>[1]Data!Q32+[1]Data!Z32</f>
        <v>2596</v>
      </c>
      <c r="D32" s="26">
        <f t="shared" si="0"/>
        <v>41</v>
      </c>
      <c r="E32" s="24">
        <f>[1]Data!T32</f>
        <v>241</v>
      </c>
      <c r="F32" s="25">
        <f>[1]Data!Z32</f>
        <v>2301</v>
      </c>
      <c r="G32" s="26">
        <f>[1]Data!Q32</f>
        <v>295</v>
      </c>
      <c r="H32" s="27"/>
    </row>
    <row r="33" spans="1:8" ht="15" thickBot="1" x14ac:dyDescent="0.4">
      <c r="A33" s="23" t="str">
        <f>[1]Data!B33</f>
        <v>Tachov</v>
      </c>
      <c r="B33" s="24">
        <v>1584</v>
      </c>
      <c r="C33" s="25">
        <f>[1]Data!Q33+[1]Data!Z33</f>
        <v>1518</v>
      </c>
      <c r="D33" s="26">
        <f t="shared" si="0"/>
        <v>-66</v>
      </c>
      <c r="E33" s="24">
        <f>[1]Data!T33</f>
        <v>166</v>
      </c>
      <c r="F33" s="25">
        <f>[1]Data!Z33</f>
        <v>1292</v>
      </c>
      <c r="G33" s="26">
        <f>[1]Data!Q33</f>
        <v>226</v>
      </c>
      <c r="H33" s="27"/>
    </row>
    <row r="34" spans="1:8" s="38" customFormat="1" ht="13.5" thickBot="1" x14ac:dyDescent="0.4">
      <c r="A34" s="15" t="str">
        <f>[1]Data!B34</f>
        <v>Plzeňský</v>
      </c>
      <c r="B34" s="16">
        <v>34577</v>
      </c>
      <c r="C34" s="17">
        <f>[1]Data!Q34+[1]Data!Z34</f>
        <v>34687</v>
      </c>
      <c r="D34" s="18">
        <f>SUBTOTAL(9,D27:D33)</f>
        <v>110</v>
      </c>
      <c r="E34" s="16">
        <f>[1]Data!T34</f>
        <v>3543</v>
      </c>
      <c r="F34" s="17">
        <f>[1]Data!Z34</f>
        <v>30318</v>
      </c>
      <c r="G34" s="18">
        <f>[1]Data!Q34</f>
        <v>4369</v>
      </c>
      <c r="H34" s="19"/>
    </row>
    <row r="35" spans="1:8" x14ac:dyDescent="0.35">
      <c r="A35" s="23" t="str">
        <f>[1]Data!B35</f>
        <v>Cheb</v>
      </c>
      <c r="B35" s="24">
        <v>822</v>
      </c>
      <c r="C35" s="25">
        <f>[1]Data!Q35+[1]Data!Z35</f>
        <v>803</v>
      </c>
      <c r="D35" s="26">
        <f t="shared" si="0"/>
        <v>-19</v>
      </c>
      <c r="E35" s="24">
        <f>[1]Data!T35</f>
        <v>75</v>
      </c>
      <c r="F35" s="25">
        <f>[1]Data!Z35</f>
        <v>558</v>
      </c>
      <c r="G35" s="26">
        <f>[1]Data!Q35</f>
        <v>245</v>
      </c>
      <c r="H35" s="27"/>
    </row>
    <row r="36" spans="1:8" x14ac:dyDescent="0.35">
      <c r="A36" s="23" t="str">
        <f>[1]Data!B36</f>
        <v>Karlovy Vary</v>
      </c>
      <c r="B36" s="24">
        <v>1766</v>
      </c>
      <c r="C36" s="25">
        <f>[1]Data!Q36+[1]Data!Z36</f>
        <v>1715</v>
      </c>
      <c r="D36" s="26">
        <f t="shared" si="0"/>
        <v>-51</v>
      </c>
      <c r="E36" s="24">
        <f>[1]Data!T36</f>
        <v>174</v>
      </c>
      <c r="F36" s="25">
        <f>[1]Data!Z36</f>
        <v>1366</v>
      </c>
      <c r="G36" s="26">
        <f>[1]Data!Q36</f>
        <v>349</v>
      </c>
      <c r="H36" s="27"/>
    </row>
    <row r="37" spans="1:8" ht="15" thickBot="1" x14ac:dyDescent="0.4">
      <c r="A37" s="23" t="str">
        <f>[1]Data!B37</f>
        <v>Sokolov</v>
      </c>
      <c r="B37" s="24">
        <v>497</v>
      </c>
      <c r="C37" s="25">
        <f>[1]Data!Q37+[1]Data!Z37</f>
        <v>473</v>
      </c>
      <c r="D37" s="26">
        <f t="shared" si="0"/>
        <v>-24</v>
      </c>
      <c r="E37" s="24">
        <f>[1]Data!T37</f>
        <v>52</v>
      </c>
      <c r="F37" s="25">
        <f>[1]Data!Z37</f>
        <v>328</v>
      </c>
      <c r="G37" s="26">
        <f>[1]Data!Q37</f>
        <v>145</v>
      </c>
      <c r="H37" s="27"/>
    </row>
    <row r="38" spans="1:8" s="38" customFormat="1" ht="13.5" thickBot="1" x14ac:dyDescent="0.4">
      <c r="A38" s="15" t="str">
        <f>[1]Data!B38</f>
        <v>Karlovarský</v>
      </c>
      <c r="B38" s="16">
        <v>3085</v>
      </c>
      <c r="C38" s="17">
        <f>[1]Data!Q38+[1]Data!Z38</f>
        <v>2991</v>
      </c>
      <c r="D38" s="18">
        <f>SUBTOTAL(9,D35:D37)</f>
        <v>-94</v>
      </c>
      <c r="E38" s="16">
        <f>[1]Data!T38</f>
        <v>301</v>
      </c>
      <c r="F38" s="17">
        <f>[1]Data!Z38</f>
        <v>2252</v>
      </c>
      <c r="G38" s="18">
        <f>[1]Data!Q38</f>
        <v>739</v>
      </c>
      <c r="H38" s="19"/>
    </row>
    <row r="39" spans="1:8" x14ac:dyDescent="0.35">
      <c r="A39" s="23" t="str">
        <f>[1]Data!B39</f>
        <v>Děčín</v>
      </c>
      <c r="B39" s="24">
        <v>1065</v>
      </c>
      <c r="C39" s="25">
        <f>[1]Data!Q39+[1]Data!Z39</f>
        <v>1252</v>
      </c>
      <c r="D39" s="26">
        <f t="shared" si="0"/>
        <v>187</v>
      </c>
      <c r="E39" s="24">
        <f>[1]Data!T39</f>
        <v>154</v>
      </c>
      <c r="F39" s="25">
        <f>[1]Data!Z39</f>
        <v>915</v>
      </c>
      <c r="G39" s="26">
        <f>[1]Data!Q39</f>
        <v>337</v>
      </c>
      <c r="H39" s="27"/>
    </row>
    <row r="40" spans="1:8" x14ac:dyDescent="0.35">
      <c r="A40" s="23" t="str">
        <f>[1]Data!B40</f>
        <v>Chomutov</v>
      </c>
      <c r="B40" s="24">
        <v>876</v>
      </c>
      <c r="C40" s="25">
        <f>[1]Data!Q40+[1]Data!Z40</f>
        <v>879</v>
      </c>
      <c r="D40" s="26">
        <f t="shared" si="0"/>
        <v>3</v>
      </c>
      <c r="E40" s="24">
        <f>[1]Data!T40</f>
        <v>98</v>
      </c>
      <c r="F40" s="25">
        <f>[1]Data!Z40</f>
        <v>697</v>
      </c>
      <c r="G40" s="26">
        <f>[1]Data!Q40</f>
        <v>182</v>
      </c>
      <c r="H40" s="27"/>
    </row>
    <row r="41" spans="1:8" x14ac:dyDescent="0.35">
      <c r="A41" s="23" t="str">
        <f>[1]Data!B41</f>
        <v>Litoměřice</v>
      </c>
      <c r="B41" s="24">
        <v>2249</v>
      </c>
      <c r="C41" s="25">
        <f>[1]Data!Q41+[1]Data!Z41</f>
        <v>2392</v>
      </c>
      <c r="D41" s="26">
        <f t="shared" si="0"/>
        <v>143</v>
      </c>
      <c r="E41" s="24">
        <f>[1]Data!T41</f>
        <v>264</v>
      </c>
      <c r="F41" s="25">
        <f>[1]Data!Z41</f>
        <v>1928</v>
      </c>
      <c r="G41" s="26">
        <f>[1]Data!Q41</f>
        <v>464</v>
      </c>
      <c r="H41" s="27"/>
    </row>
    <row r="42" spans="1:8" x14ac:dyDescent="0.35">
      <c r="A42" s="23" t="str">
        <f>[1]Data!B42</f>
        <v>Louny</v>
      </c>
      <c r="B42" s="24">
        <v>1932</v>
      </c>
      <c r="C42" s="25">
        <f>[1]Data!Q42+[1]Data!Z42</f>
        <v>1954</v>
      </c>
      <c r="D42" s="26">
        <f t="shared" si="0"/>
        <v>22</v>
      </c>
      <c r="E42" s="24">
        <f>[1]Data!T42</f>
        <v>215</v>
      </c>
      <c r="F42" s="25">
        <f>[1]Data!Z42</f>
        <v>1619</v>
      </c>
      <c r="G42" s="26">
        <f>[1]Data!Q42</f>
        <v>335</v>
      </c>
      <c r="H42" s="27"/>
    </row>
    <row r="43" spans="1:8" x14ac:dyDescent="0.35">
      <c r="A43" s="23" t="str">
        <f>[1]Data!B43</f>
        <v>Most</v>
      </c>
      <c r="B43" s="24">
        <v>555</v>
      </c>
      <c r="C43" s="25">
        <f>[1]Data!Q43+[1]Data!Z43</f>
        <v>582</v>
      </c>
      <c r="D43" s="26">
        <f t="shared" si="0"/>
        <v>27</v>
      </c>
      <c r="E43" s="24">
        <f>[1]Data!T43</f>
        <v>56</v>
      </c>
      <c r="F43" s="25">
        <f>[1]Data!Z43</f>
        <v>454</v>
      </c>
      <c r="G43" s="26">
        <f>[1]Data!Q43</f>
        <v>128</v>
      </c>
      <c r="H43" s="27"/>
    </row>
    <row r="44" spans="1:8" x14ac:dyDescent="0.35">
      <c r="A44" s="23" t="str">
        <f>[1]Data!B44</f>
        <v>Teplice</v>
      </c>
      <c r="B44" s="24">
        <v>1260</v>
      </c>
      <c r="C44" s="25">
        <f>[1]Data!Q44+[1]Data!Z44</f>
        <v>1081</v>
      </c>
      <c r="D44" s="26">
        <f t="shared" si="0"/>
        <v>-179</v>
      </c>
      <c r="E44" s="24">
        <f>[1]Data!T44</f>
        <v>116</v>
      </c>
      <c r="F44" s="25">
        <f>[1]Data!Z44</f>
        <v>802</v>
      </c>
      <c r="G44" s="26">
        <f>[1]Data!Q44</f>
        <v>279</v>
      </c>
      <c r="H44" s="27"/>
    </row>
    <row r="45" spans="1:8" ht="15" thickBot="1" x14ac:dyDescent="0.4">
      <c r="A45" s="23" t="str">
        <f>[1]Data!B45</f>
        <v>Ústí nad Labem</v>
      </c>
      <c r="B45" s="24">
        <v>970</v>
      </c>
      <c r="C45" s="25">
        <f>[1]Data!Q45+[1]Data!Z45</f>
        <v>868</v>
      </c>
      <c r="D45" s="26">
        <f t="shared" si="0"/>
        <v>-102</v>
      </c>
      <c r="E45" s="24">
        <f>[1]Data!T45</f>
        <v>75</v>
      </c>
      <c r="F45" s="25">
        <f>[1]Data!Z45</f>
        <v>607</v>
      </c>
      <c r="G45" s="26">
        <f>[1]Data!Q45</f>
        <v>261</v>
      </c>
      <c r="H45" s="27"/>
    </row>
    <row r="46" spans="1:8" s="38" customFormat="1" ht="13.5" thickBot="1" x14ac:dyDescent="0.4">
      <c r="A46" s="15" t="str">
        <f>[1]Data!B46</f>
        <v>Ústecký</v>
      </c>
      <c r="B46" s="16">
        <v>8907</v>
      </c>
      <c r="C46" s="17">
        <f>[1]Data!Q46+[1]Data!Z46</f>
        <v>9008</v>
      </c>
      <c r="D46" s="18">
        <f>SUBTOTAL(9,D39:D45)</f>
        <v>101</v>
      </c>
      <c r="E46" s="16">
        <f>[1]Data!T46</f>
        <v>978</v>
      </c>
      <c r="F46" s="17">
        <f>[1]Data!Z46</f>
        <v>7022</v>
      </c>
      <c r="G46" s="18">
        <f>[1]Data!Q46</f>
        <v>1986</v>
      </c>
      <c r="H46" s="19"/>
    </row>
    <row r="47" spans="1:8" x14ac:dyDescent="0.35">
      <c r="A47" s="23" t="str">
        <f>[1]Data!B47</f>
        <v>Česká Lípa</v>
      </c>
      <c r="B47" s="24">
        <v>1272</v>
      </c>
      <c r="C47" s="25">
        <f>[1]Data!Q47+[1]Data!Z47</f>
        <v>1271</v>
      </c>
      <c r="D47" s="26">
        <f t="shared" si="0"/>
        <v>-1</v>
      </c>
      <c r="E47" s="24">
        <f>[1]Data!T47</f>
        <v>133</v>
      </c>
      <c r="F47" s="25">
        <f>[1]Data!Z47</f>
        <v>997</v>
      </c>
      <c r="G47" s="26">
        <f>[1]Data!Q47</f>
        <v>274</v>
      </c>
      <c r="H47" s="27"/>
    </row>
    <row r="48" spans="1:8" x14ac:dyDescent="0.35">
      <c r="A48" s="23" t="str">
        <f>[1]Data!B48</f>
        <v>Jablonec nad Nisou</v>
      </c>
      <c r="B48" s="24">
        <v>2550</v>
      </c>
      <c r="C48" s="25">
        <f>[1]Data!Q48+[1]Data!Z48</f>
        <v>2583</v>
      </c>
      <c r="D48" s="26">
        <f t="shared" si="0"/>
        <v>33</v>
      </c>
      <c r="E48" s="24">
        <f>[1]Data!T48</f>
        <v>263</v>
      </c>
      <c r="F48" s="25">
        <f>[1]Data!Z48</f>
        <v>2155</v>
      </c>
      <c r="G48" s="26">
        <f>[1]Data!Q48</f>
        <v>428</v>
      </c>
      <c r="H48" s="27"/>
    </row>
    <row r="49" spans="1:8" x14ac:dyDescent="0.35">
      <c r="A49" s="23" t="str">
        <f>[1]Data!B49</f>
        <v>Liberec</v>
      </c>
      <c r="B49" s="24">
        <v>5156</v>
      </c>
      <c r="C49" s="25">
        <f>[1]Data!Q49+[1]Data!Z49</f>
        <v>5211</v>
      </c>
      <c r="D49" s="26">
        <f t="shared" si="0"/>
        <v>55</v>
      </c>
      <c r="E49" s="24">
        <f>[1]Data!T49</f>
        <v>510</v>
      </c>
      <c r="F49" s="25">
        <f>[1]Data!Z49</f>
        <v>3943</v>
      </c>
      <c r="G49" s="26">
        <f>[1]Data!Q49</f>
        <v>1268</v>
      </c>
      <c r="H49" s="27"/>
    </row>
    <row r="50" spans="1:8" ht="15" thickBot="1" x14ac:dyDescent="0.4">
      <c r="A50" s="23" t="str">
        <f>[1]Data!B50</f>
        <v>Semily</v>
      </c>
      <c r="B50" s="24">
        <v>7122</v>
      </c>
      <c r="C50" s="25">
        <f>[1]Data!Q50+[1]Data!Z50</f>
        <v>7225</v>
      </c>
      <c r="D50" s="26">
        <f t="shared" si="0"/>
        <v>103</v>
      </c>
      <c r="E50" s="24">
        <f>[1]Data!T50</f>
        <v>739</v>
      </c>
      <c r="F50" s="25">
        <f>[1]Data!Z50</f>
        <v>6159</v>
      </c>
      <c r="G50" s="26">
        <f>[1]Data!Q50</f>
        <v>1066</v>
      </c>
      <c r="H50" s="27"/>
    </row>
    <row r="51" spans="1:8" s="38" customFormat="1" ht="13.5" thickBot="1" x14ac:dyDescent="0.4">
      <c r="A51" s="15" t="str">
        <f>[1]Data!B51</f>
        <v>Liberecký</v>
      </c>
      <c r="B51" s="16">
        <v>16100</v>
      </c>
      <c r="C51" s="17">
        <f>[1]Data!Q51+[1]Data!Z51</f>
        <v>16290</v>
      </c>
      <c r="D51" s="18">
        <f>SUBTOTAL(9,D47:D50)</f>
        <v>190</v>
      </c>
      <c r="E51" s="16">
        <f>[1]Data!T51</f>
        <v>1645</v>
      </c>
      <c r="F51" s="17">
        <f>[1]Data!Z51</f>
        <v>13254</v>
      </c>
      <c r="G51" s="18">
        <f>[1]Data!Q51</f>
        <v>3036</v>
      </c>
      <c r="H51" s="19"/>
    </row>
    <row r="52" spans="1:8" x14ac:dyDescent="0.35">
      <c r="A52" s="23" t="str">
        <f>[1]Data!B52</f>
        <v>Hradec Králové</v>
      </c>
      <c r="B52" s="24">
        <v>5176</v>
      </c>
      <c r="C52" s="25">
        <f>[1]Data!Q52+[1]Data!Z52</f>
        <v>5238</v>
      </c>
      <c r="D52" s="26">
        <f t="shared" si="0"/>
        <v>62</v>
      </c>
      <c r="E52" s="24">
        <f>[1]Data!T52</f>
        <v>618</v>
      </c>
      <c r="F52" s="25">
        <f>[1]Data!Z52</f>
        <v>4432</v>
      </c>
      <c r="G52" s="26">
        <f>[1]Data!Q52</f>
        <v>806</v>
      </c>
      <c r="H52" s="27"/>
    </row>
    <row r="53" spans="1:8" x14ac:dyDescent="0.35">
      <c r="A53" s="23" t="str">
        <f>[1]Data!B53</f>
        <v>Jičín</v>
      </c>
      <c r="B53" s="24">
        <v>6487</v>
      </c>
      <c r="C53" s="25">
        <f>[1]Data!Q53+[1]Data!Z53</f>
        <v>6461</v>
      </c>
      <c r="D53" s="26">
        <f t="shared" si="0"/>
        <v>-26</v>
      </c>
      <c r="E53" s="24">
        <f>[1]Data!T53</f>
        <v>684</v>
      </c>
      <c r="F53" s="25">
        <f>[1]Data!Z53</f>
        <v>5706</v>
      </c>
      <c r="G53" s="26">
        <f>[1]Data!Q53</f>
        <v>755</v>
      </c>
      <c r="H53" s="27"/>
    </row>
    <row r="54" spans="1:8" x14ac:dyDescent="0.35">
      <c r="A54" s="23" t="str">
        <f>[1]Data!B54</f>
        <v>Náchod</v>
      </c>
      <c r="B54" s="24">
        <v>5605</v>
      </c>
      <c r="C54" s="25">
        <f>[1]Data!Q54+[1]Data!Z54</f>
        <v>5637</v>
      </c>
      <c r="D54" s="26">
        <f t="shared" si="0"/>
        <v>32</v>
      </c>
      <c r="E54" s="24">
        <f>[1]Data!T54</f>
        <v>570</v>
      </c>
      <c r="F54" s="25">
        <f>[1]Data!Z54</f>
        <v>4878</v>
      </c>
      <c r="G54" s="26">
        <f>[1]Data!Q54</f>
        <v>759</v>
      </c>
      <c r="H54" s="27"/>
    </row>
    <row r="55" spans="1:8" x14ac:dyDescent="0.35">
      <c r="A55" s="23" t="str">
        <f>[1]Data!B55</f>
        <v>Rychnov nad Kněžnou</v>
      </c>
      <c r="B55" s="24">
        <v>5459</v>
      </c>
      <c r="C55" s="25">
        <f>[1]Data!Q55+[1]Data!Z55</f>
        <v>5441</v>
      </c>
      <c r="D55" s="26">
        <f t="shared" si="0"/>
        <v>-18</v>
      </c>
      <c r="E55" s="24">
        <f>[1]Data!T55</f>
        <v>564</v>
      </c>
      <c r="F55" s="25">
        <f>[1]Data!Z55</f>
        <v>4557</v>
      </c>
      <c r="G55" s="26">
        <f>[1]Data!Q55</f>
        <v>884</v>
      </c>
      <c r="H55" s="27"/>
    </row>
    <row r="56" spans="1:8" ht="15" thickBot="1" x14ac:dyDescent="0.4">
      <c r="A56" s="23" t="str">
        <f>[1]Data!B56</f>
        <v>Trutnov</v>
      </c>
      <c r="B56" s="24">
        <v>3425</v>
      </c>
      <c r="C56" s="25">
        <f>[1]Data!Q56+[1]Data!Z56</f>
        <v>3468</v>
      </c>
      <c r="D56" s="26">
        <f t="shared" si="0"/>
        <v>43</v>
      </c>
      <c r="E56" s="24">
        <f>[1]Data!T56</f>
        <v>326</v>
      </c>
      <c r="F56" s="25">
        <f>[1]Data!Z56</f>
        <v>2741</v>
      </c>
      <c r="G56" s="26">
        <f>[1]Data!Q56</f>
        <v>727</v>
      </c>
      <c r="H56" s="27"/>
    </row>
    <row r="57" spans="1:8" s="38" customFormat="1" ht="13.5" thickBot="1" x14ac:dyDescent="0.4">
      <c r="A57" s="15" t="str">
        <f>[1]Data!B57</f>
        <v>Královéhradecký</v>
      </c>
      <c r="B57" s="16">
        <v>26152</v>
      </c>
      <c r="C57" s="17">
        <f>[1]Data!Q57+[1]Data!Z57</f>
        <v>26245</v>
      </c>
      <c r="D57" s="18">
        <f>SUBTOTAL(9,D52:D56)</f>
        <v>93</v>
      </c>
      <c r="E57" s="16">
        <f>[1]Data!T57</f>
        <v>2762</v>
      </c>
      <c r="F57" s="17">
        <f>[1]Data!Z57</f>
        <v>22314</v>
      </c>
      <c r="G57" s="18">
        <f>[1]Data!Q57</f>
        <v>3931</v>
      </c>
      <c r="H57" s="19"/>
    </row>
    <row r="58" spans="1:8" x14ac:dyDescent="0.35">
      <c r="A58" s="23" t="str">
        <f>[1]Data!B58</f>
        <v>Chrudim</v>
      </c>
      <c r="B58" s="24">
        <v>6776</v>
      </c>
      <c r="C58" s="25">
        <f>[1]Data!Q58+[1]Data!Z58</f>
        <v>6962</v>
      </c>
      <c r="D58" s="26">
        <f t="shared" si="0"/>
        <v>186</v>
      </c>
      <c r="E58" s="24">
        <f>[1]Data!T58</f>
        <v>821</v>
      </c>
      <c r="F58" s="25">
        <f>[1]Data!Z58</f>
        <v>5841</v>
      </c>
      <c r="G58" s="26">
        <f>[1]Data!Q58</f>
        <v>1121</v>
      </c>
      <c r="H58" s="27"/>
    </row>
    <row r="59" spans="1:8" x14ac:dyDescent="0.35">
      <c r="A59" s="23" t="str">
        <f>[1]Data!B59</f>
        <v>Pardubice</v>
      </c>
      <c r="B59" s="24">
        <v>4508</v>
      </c>
      <c r="C59" s="25">
        <f>[1]Data!Q59+[1]Data!Z59</f>
        <v>4381</v>
      </c>
      <c r="D59" s="26">
        <f t="shared" si="0"/>
        <v>-127</v>
      </c>
      <c r="E59" s="24">
        <f>[1]Data!T59</f>
        <v>481</v>
      </c>
      <c r="F59" s="25">
        <f>[1]Data!Z59</f>
        <v>3455</v>
      </c>
      <c r="G59" s="26">
        <f>[1]Data!Q59</f>
        <v>926</v>
      </c>
      <c r="H59" s="27"/>
    </row>
    <row r="60" spans="1:8" x14ac:dyDescent="0.35">
      <c r="A60" s="23" t="str">
        <f>[1]Data!B60</f>
        <v>Svitavy</v>
      </c>
      <c r="B60" s="24">
        <v>6030</v>
      </c>
      <c r="C60" s="25">
        <f>[1]Data!Q60+[1]Data!Z60</f>
        <v>6044</v>
      </c>
      <c r="D60" s="26">
        <f t="shared" si="0"/>
        <v>14</v>
      </c>
      <c r="E60" s="24">
        <f>[1]Data!T60</f>
        <v>802</v>
      </c>
      <c r="F60" s="25">
        <f>[1]Data!Z60</f>
        <v>5137</v>
      </c>
      <c r="G60" s="26">
        <f>[1]Data!Q60</f>
        <v>907</v>
      </c>
      <c r="H60" s="27"/>
    </row>
    <row r="61" spans="1:8" ht="15" thickBot="1" x14ac:dyDescent="0.4">
      <c r="A61" s="23" t="str">
        <f>[1]Data!B61</f>
        <v>Ústí nad Orlicí</v>
      </c>
      <c r="B61" s="24">
        <v>7748</v>
      </c>
      <c r="C61" s="25">
        <f>[1]Data!Q61+[1]Data!Z61</f>
        <v>7889</v>
      </c>
      <c r="D61" s="26">
        <f t="shared" si="0"/>
        <v>141</v>
      </c>
      <c r="E61" s="24">
        <f>[1]Data!T61</f>
        <v>849</v>
      </c>
      <c r="F61" s="25">
        <f>[1]Data!Z61</f>
        <v>6593</v>
      </c>
      <c r="G61" s="26">
        <f>[1]Data!Q61</f>
        <v>1296</v>
      </c>
      <c r="H61" s="27"/>
    </row>
    <row r="62" spans="1:8" s="38" customFormat="1" ht="13.5" thickBot="1" x14ac:dyDescent="0.4">
      <c r="A62" s="15" t="str">
        <f>[1]Data!B62</f>
        <v>Pardubický</v>
      </c>
      <c r="B62" s="16">
        <v>25062</v>
      </c>
      <c r="C62" s="17">
        <f>[1]Data!Q62+[1]Data!Z62</f>
        <v>25276</v>
      </c>
      <c r="D62" s="18">
        <f>SUBTOTAL(9,D58:D61)</f>
        <v>214</v>
      </c>
      <c r="E62" s="16">
        <f>[1]Data!T62</f>
        <v>2953</v>
      </c>
      <c r="F62" s="17">
        <f>[1]Data!Z62</f>
        <v>21026</v>
      </c>
      <c r="G62" s="18">
        <f>[1]Data!Q62</f>
        <v>4250</v>
      </c>
      <c r="H62" s="19"/>
    </row>
    <row r="63" spans="1:8" x14ac:dyDescent="0.35">
      <c r="A63" s="23" t="str">
        <f>[1]Data!B63</f>
        <v>Havlíčkův Brod</v>
      </c>
      <c r="B63" s="24">
        <v>8351</v>
      </c>
      <c r="C63" s="25">
        <f>[1]Data!Q63+[1]Data!Z63</f>
        <v>8539</v>
      </c>
      <c r="D63" s="26">
        <f t="shared" si="0"/>
        <v>188</v>
      </c>
      <c r="E63" s="24">
        <f>[1]Data!T63</f>
        <v>1101</v>
      </c>
      <c r="F63" s="25">
        <f>[1]Data!Z63</f>
        <v>7191</v>
      </c>
      <c r="G63" s="26">
        <f>[1]Data!Q63</f>
        <v>1348</v>
      </c>
      <c r="H63" s="27"/>
    </row>
    <row r="64" spans="1:8" x14ac:dyDescent="0.35">
      <c r="A64" s="23" t="str">
        <f>[1]Data!B64</f>
        <v>Jihlava</v>
      </c>
      <c r="B64" s="24">
        <v>5358</v>
      </c>
      <c r="C64" s="25">
        <f>[1]Data!Q64+[1]Data!Z64</f>
        <v>5363</v>
      </c>
      <c r="D64" s="26">
        <f t="shared" si="0"/>
        <v>5</v>
      </c>
      <c r="E64" s="24">
        <f>[1]Data!T64</f>
        <v>791</v>
      </c>
      <c r="F64" s="25">
        <f>[1]Data!Z64</f>
        <v>4634</v>
      </c>
      <c r="G64" s="26">
        <f>[1]Data!Q64</f>
        <v>729</v>
      </c>
      <c r="H64" s="27"/>
    </row>
    <row r="65" spans="1:8" x14ac:dyDescent="0.35">
      <c r="A65" s="23" t="str">
        <f>[1]Data!B65</f>
        <v>Pelhřimov</v>
      </c>
      <c r="B65" s="24">
        <v>8095</v>
      </c>
      <c r="C65" s="25">
        <f>[1]Data!Q65+[1]Data!Z65</f>
        <v>8112</v>
      </c>
      <c r="D65" s="26">
        <f t="shared" si="0"/>
        <v>17</v>
      </c>
      <c r="E65" s="24">
        <f>[1]Data!T65</f>
        <v>1032</v>
      </c>
      <c r="F65" s="25">
        <f>[1]Data!Z65</f>
        <v>7139</v>
      </c>
      <c r="G65" s="26">
        <f>[1]Data!Q65</f>
        <v>973</v>
      </c>
      <c r="H65" s="27"/>
    </row>
    <row r="66" spans="1:8" x14ac:dyDescent="0.35">
      <c r="A66" s="23" t="str">
        <f>[1]Data!B66</f>
        <v>Třebíč</v>
      </c>
      <c r="B66" s="24">
        <v>9384</v>
      </c>
      <c r="C66" s="25">
        <f>[1]Data!Q66+[1]Data!Z66</f>
        <v>9487</v>
      </c>
      <c r="D66" s="26">
        <f t="shared" si="0"/>
        <v>103</v>
      </c>
      <c r="E66" s="24">
        <f>[1]Data!T66</f>
        <v>1231</v>
      </c>
      <c r="F66" s="25">
        <f>[1]Data!Z66</f>
        <v>8265</v>
      </c>
      <c r="G66" s="26">
        <f>[1]Data!Q66</f>
        <v>1222</v>
      </c>
      <c r="H66" s="27"/>
    </row>
    <row r="67" spans="1:8" ht="15" thickBot="1" x14ac:dyDescent="0.4">
      <c r="A67" s="23" t="str">
        <f>[1]Data!B67</f>
        <v>Žďár nad Sázavou</v>
      </c>
      <c r="B67" s="24">
        <v>11786</v>
      </c>
      <c r="C67" s="25">
        <f>[1]Data!Q67+[1]Data!Z67</f>
        <v>11987</v>
      </c>
      <c r="D67" s="26">
        <f t="shared" si="0"/>
        <v>201</v>
      </c>
      <c r="E67" s="24">
        <f>[1]Data!T67</f>
        <v>1725</v>
      </c>
      <c r="F67" s="25">
        <f>[1]Data!Z67</f>
        <v>10181</v>
      </c>
      <c r="G67" s="26">
        <f>[1]Data!Q67</f>
        <v>1806</v>
      </c>
      <c r="H67" s="27"/>
    </row>
    <row r="68" spans="1:8" s="38" customFormat="1" ht="13.5" thickBot="1" x14ac:dyDescent="0.4">
      <c r="A68" s="15" t="str">
        <f>[1]Data!B68</f>
        <v>Vysočina</v>
      </c>
      <c r="B68" s="16">
        <v>42974</v>
      </c>
      <c r="C68" s="17">
        <f>[1]Data!Q68+[1]Data!Z68</f>
        <v>43488</v>
      </c>
      <c r="D68" s="18">
        <f>SUBTOTAL(9,D63:D67)</f>
        <v>514</v>
      </c>
      <c r="E68" s="16">
        <f>[1]Data!T68</f>
        <v>5880</v>
      </c>
      <c r="F68" s="17">
        <f>[1]Data!Z68</f>
        <v>37410</v>
      </c>
      <c r="G68" s="18">
        <f>[1]Data!Q68</f>
        <v>6078</v>
      </c>
      <c r="H68" s="19"/>
    </row>
    <row r="69" spans="1:8" x14ac:dyDescent="0.35">
      <c r="A69" s="23" t="str">
        <f>[1]Data!B69</f>
        <v>Blansko</v>
      </c>
      <c r="B69" s="24">
        <v>8163</v>
      </c>
      <c r="C69" s="25">
        <f>[1]Data!Q69+[1]Data!Z69</f>
        <v>8350</v>
      </c>
      <c r="D69" s="26">
        <f t="shared" si="0"/>
        <v>187</v>
      </c>
      <c r="E69" s="24">
        <f>[1]Data!T69</f>
        <v>995</v>
      </c>
      <c r="F69" s="25">
        <f>[1]Data!Z69</f>
        <v>6760</v>
      </c>
      <c r="G69" s="26">
        <f>[1]Data!Q69</f>
        <v>1590</v>
      </c>
      <c r="H69" s="27"/>
    </row>
    <row r="70" spans="1:8" x14ac:dyDescent="0.35">
      <c r="A70" s="23" t="str">
        <f>[1]Data!B70</f>
        <v>Brno - město</v>
      </c>
      <c r="B70" s="24">
        <v>1094</v>
      </c>
      <c r="C70" s="25">
        <f>[1]Data!Q70+[1]Data!Z70</f>
        <v>1166</v>
      </c>
      <c r="D70" s="26">
        <f t="shared" ref="D70:D93" si="1">IF(C70=0,0,C70-B70)</f>
        <v>72</v>
      </c>
      <c r="E70" s="24">
        <f>[1]Data!T70</f>
        <v>121</v>
      </c>
      <c r="F70" s="25">
        <f>[1]Data!Z70</f>
        <v>777</v>
      </c>
      <c r="G70" s="26">
        <f>[1]Data!Q70</f>
        <v>389</v>
      </c>
      <c r="H70" s="27"/>
    </row>
    <row r="71" spans="1:8" x14ac:dyDescent="0.35">
      <c r="A71" s="23" t="str">
        <f>[1]Data!B71</f>
        <v>Brno - venkov</v>
      </c>
      <c r="B71" s="24">
        <v>3849</v>
      </c>
      <c r="C71" s="25">
        <f>[1]Data!Q71+[1]Data!Z71</f>
        <v>3877</v>
      </c>
      <c r="D71" s="26">
        <f t="shared" si="1"/>
        <v>28</v>
      </c>
      <c r="E71" s="24">
        <f>[1]Data!T71</f>
        <v>452</v>
      </c>
      <c r="F71" s="25">
        <f>[1]Data!Z71</f>
        <v>3121</v>
      </c>
      <c r="G71" s="26">
        <f>[1]Data!Q71</f>
        <v>756</v>
      </c>
      <c r="H71" s="27"/>
    </row>
    <row r="72" spans="1:8" x14ac:dyDescent="0.35">
      <c r="A72" s="23" t="str">
        <f>[1]Data!B72</f>
        <v>Břeclav</v>
      </c>
      <c r="B72" s="24">
        <v>1991</v>
      </c>
      <c r="C72" s="25">
        <f>[1]Data!Q72+[1]Data!Z72</f>
        <v>2012</v>
      </c>
      <c r="D72" s="26">
        <f t="shared" si="1"/>
        <v>21</v>
      </c>
      <c r="E72" s="24">
        <f>[1]Data!T72</f>
        <v>267</v>
      </c>
      <c r="F72" s="25">
        <f>[1]Data!Z72</f>
        <v>1589</v>
      </c>
      <c r="G72" s="26">
        <f>[1]Data!Q72</f>
        <v>423</v>
      </c>
      <c r="H72" s="27"/>
    </row>
    <row r="73" spans="1:8" x14ac:dyDescent="0.35">
      <c r="A73" s="23" t="str">
        <f>[1]Data!B73</f>
        <v>Hodonín</v>
      </c>
      <c r="B73" s="24">
        <v>3303</v>
      </c>
      <c r="C73" s="25">
        <f>[1]Data!Q73+[1]Data!Z73</f>
        <v>3247</v>
      </c>
      <c r="D73" s="26">
        <f t="shared" si="1"/>
        <v>-56</v>
      </c>
      <c r="E73" s="24">
        <f>[1]Data!T73</f>
        <v>499</v>
      </c>
      <c r="F73" s="25">
        <f>[1]Data!Z73</f>
        <v>2483</v>
      </c>
      <c r="G73" s="26">
        <f>[1]Data!Q73</f>
        <v>764</v>
      </c>
      <c r="H73" s="27"/>
    </row>
    <row r="74" spans="1:8" x14ac:dyDescent="0.35">
      <c r="A74" s="23" t="str">
        <f>[1]Data!B74</f>
        <v>Vyškov</v>
      </c>
      <c r="B74" s="24">
        <v>4170</v>
      </c>
      <c r="C74" s="25">
        <f>[1]Data!Q74+[1]Data!Z74</f>
        <v>4186</v>
      </c>
      <c r="D74" s="26">
        <f t="shared" si="1"/>
        <v>16</v>
      </c>
      <c r="E74" s="24">
        <f>[1]Data!T74</f>
        <v>450</v>
      </c>
      <c r="F74" s="25">
        <f>[1]Data!Z74</f>
        <v>3233</v>
      </c>
      <c r="G74" s="26">
        <f>[1]Data!Q74</f>
        <v>953</v>
      </c>
      <c r="H74" s="27"/>
    </row>
    <row r="75" spans="1:8" ht="15" thickBot="1" x14ac:dyDescent="0.4">
      <c r="A75" s="23" t="str">
        <f>[1]Data!B75</f>
        <v>Znojmo</v>
      </c>
      <c r="B75" s="24">
        <v>4549</v>
      </c>
      <c r="C75" s="25">
        <f>[1]Data!Q75+[1]Data!Z75</f>
        <v>4608</v>
      </c>
      <c r="D75" s="26">
        <f t="shared" si="1"/>
        <v>59</v>
      </c>
      <c r="E75" s="24">
        <f>[1]Data!T75</f>
        <v>715</v>
      </c>
      <c r="F75" s="25">
        <f>[1]Data!Z75</f>
        <v>3961</v>
      </c>
      <c r="G75" s="26">
        <f>[1]Data!Q75</f>
        <v>647</v>
      </c>
      <c r="H75" s="27"/>
    </row>
    <row r="76" spans="1:8" s="38" customFormat="1" ht="13.5" thickBot="1" x14ac:dyDescent="0.4">
      <c r="A76" s="15" t="str">
        <f>[1]Data!B76</f>
        <v>Jihomoravský</v>
      </c>
      <c r="B76" s="16">
        <v>27119</v>
      </c>
      <c r="C76" s="17">
        <f>[1]Data!Q76+[1]Data!Z76</f>
        <v>27446</v>
      </c>
      <c r="D76" s="18">
        <f>SUBTOTAL(9,D69:D75)</f>
        <v>327</v>
      </c>
      <c r="E76" s="16">
        <f>[1]Data!T76</f>
        <v>3499</v>
      </c>
      <c r="F76" s="17">
        <f>[1]Data!Z76</f>
        <v>21924</v>
      </c>
      <c r="G76" s="18">
        <f>[1]Data!Q76</f>
        <v>5522</v>
      </c>
      <c r="H76" s="19"/>
    </row>
    <row r="77" spans="1:8" x14ac:dyDescent="0.35">
      <c r="A77" s="23" t="str">
        <f>[1]Data!B77</f>
        <v>Jeseník</v>
      </c>
      <c r="B77" s="24">
        <v>1465</v>
      </c>
      <c r="C77" s="25">
        <f>[1]Data!Q77+[1]Data!Z77</f>
        <v>1470</v>
      </c>
      <c r="D77" s="26">
        <f t="shared" si="1"/>
        <v>5</v>
      </c>
      <c r="E77" s="24">
        <f>[1]Data!T77</f>
        <v>191</v>
      </c>
      <c r="F77" s="25">
        <f>[1]Data!Z77</f>
        <v>1231</v>
      </c>
      <c r="G77" s="26">
        <f>[1]Data!Q77</f>
        <v>239</v>
      </c>
      <c r="H77" s="27"/>
    </row>
    <row r="78" spans="1:8" x14ac:dyDescent="0.35">
      <c r="A78" s="23" t="str">
        <f>[1]Data!B78</f>
        <v>Olomouc</v>
      </c>
      <c r="B78" s="24">
        <v>5940</v>
      </c>
      <c r="C78" s="25">
        <f>[1]Data!Q78+[1]Data!Z78</f>
        <v>6059</v>
      </c>
      <c r="D78" s="26">
        <f t="shared" si="1"/>
        <v>119</v>
      </c>
      <c r="E78" s="24">
        <f>[1]Data!T78</f>
        <v>757</v>
      </c>
      <c r="F78" s="25">
        <f>[1]Data!Z78</f>
        <v>4851</v>
      </c>
      <c r="G78" s="26">
        <f>[1]Data!Q78</f>
        <v>1208</v>
      </c>
      <c r="H78" s="27"/>
    </row>
    <row r="79" spans="1:8" x14ac:dyDescent="0.35">
      <c r="A79" s="23" t="str">
        <f>[1]Data!B79</f>
        <v>Prostějov</v>
      </c>
      <c r="B79" s="24">
        <v>6129</v>
      </c>
      <c r="C79" s="25">
        <f>[1]Data!Q79+[1]Data!Z79</f>
        <v>6282</v>
      </c>
      <c r="D79" s="26">
        <f t="shared" si="1"/>
        <v>153</v>
      </c>
      <c r="E79" s="24">
        <f>[1]Data!T79</f>
        <v>781</v>
      </c>
      <c r="F79" s="25">
        <f>[1]Data!Z79</f>
        <v>5072</v>
      </c>
      <c r="G79" s="26">
        <f>[1]Data!Q79</f>
        <v>1210</v>
      </c>
      <c r="H79" s="27"/>
    </row>
    <row r="80" spans="1:8" x14ac:dyDescent="0.35">
      <c r="A80" s="23" t="str">
        <f>[1]Data!B80</f>
        <v>Přerov</v>
      </c>
      <c r="B80" s="24">
        <v>5315</v>
      </c>
      <c r="C80" s="25">
        <f>[1]Data!Q80+[1]Data!Z80</f>
        <v>5274</v>
      </c>
      <c r="D80" s="26">
        <f t="shared" si="1"/>
        <v>-41</v>
      </c>
      <c r="E80" s="24">
        <f>[1]Data!T80</f>
        <v>692</v>
      </c>
      <c r="F80" s="25">
        <f>[1]Data!Z80</f>
        <v>4422</v>
      </c>
      <c r="G80" s="26">
        <f>[1]Data!Q80</f>
        <v>852</v>
      </c>
      <c r="H80" s="27"/>
    </row>
    <row r="81" spans="1:8" ht="15" thickBot="1" x14ac:dyDescent="0.4">
      <c r="A81" s="23" t="str">
        <f>[1]Data!B81</f>
        <v>Šumperk</v>
      </c>
      <c r="B81" s="24">
        <v>4058</v>
      </c>
      <c r="C81" s="25">
        <f>[1]Data!Q81+[1]Data!Z81</f>
        <v>4165</v>
      </c>
      <c r="D81" s="26">
        <f t="shared" si="1"/>
        <v>107</v>
      </c>
      <c r="E81" s="24">
        <f>[1]Data!T81</f>
        <v>526</v>
      </c>
      <c r="F81" s="25">
        <f>[1]Data!Z81</f>
        <v>3513</v>
      </c>
      <c r="G81" s="26">
        <f>[1]Data!Q81</f>
        <v>652</v>
      </c>
      <c r="H81" s="27"/>
    </row>
    <row r="82" spans="1:8" s="38" customFormat="1" ht="13.5" thickBot="1" x14ac:dyDescent="0.4">
      <c r="A82" s="15" t="str">
        <f>[1]Data!B82</f>
        <v>Olomoucký</v>
      </c>
      <c r="B82" s="16">
        <v>22907</v>
      </c>
      <c r="C82" s="17">
        <f>[1]Data!Q82+[1]Data!Z82</f>
        <v>23250</v>
      </c>
      <c r="D82" s="18">
        <f>SUBTOTAL(9,D77:D81)</f>
        <v>343</v>
      </c>
      <c r="E82" s="16">
        <f>[1]Data!T82</f>
        <v>2947</v>
      </c>
      <c r="F82" s="17">
        <f>[1]Data!Z82</f>
        <v>19089</v>
      </c>
      <c r="G82" s="18">
        <f>[1]Data!Q82</f>
        <v>4161</v>
      </c>
      <c r="H82" s="19"/>
    </row>
    <row r="83" spans="1:8" x14ac:dyDescent="0.35">
      <c r="A83" s="23" t="str">
        <f>[1]Data!B83</f>
        <v>Kroměříž</v>
      </c>
      <c r="B83" s="24">
        <v>5269</v>
      </c>
      <c r="C83" s="25">
        <f>[1]Data!Q83+[1]Data!Z83</f>
        <v>5305</v>
      </c>
      <c r="D83" s="26">
        <f t="shared" si="1"/>
        <v>36</v>
      </c>
      <c r="E83" s="24">
        <f>[1]Data!T83</f>
        <v>677</v>
      </c>
      <c r="F83" s="25">
        <f>[1]Data!Z83</f>
        <v>4246</v>
      </c>
      <c r="G83" s="26">
        <f>[1]Data!Q83</f>
        <v>1059</v>
      </c>
      <c r="H83" s="27"/>
    </row>
    <row r="84" spans="1:8" x14ac:dyDescent="0.35">
      <c r="A84" s="23" t="str">
        <f>[1]Data!B84</f>
        <v>Uherské Hradiště</v>
      </c>
      <c r="B84" s="24">
        <v>3106</v>
      </c>
      <c r="C84" s="25">
        <f>[1]Data!Q84+[1]Data!Z84</f>
        <v>3108</v>
      </c>
      <c r="D84" s="26">
        <f t="shared" si="1"/>
        <v>2</v>
      </c>
      <c r="E84" s="24">
        <f>[1]Data!T84</f>
        <v>425</v>
      </c>
      <c r="F84" s="25">
        <f>[1]Data!Z84</f>
        <v>2659</v>
      </c>
      <c r="G84" s="26">
        <f>[1]Data!Q84</f>
        <v>449</v>
      </c>
      <c r="H84" s="27"/>
    </row>
    <row r="85" spans="1:8" x14ac:dyDescent="0.35">
      <c r="A85" s="23" t="str">
        <f>[1]Data!B85</f>
        <v>Vsetín</v>
      </c>
      <c r="B85" s="24">
        <v>6535</v>
      </c>
      <c r="C85" s="25">
        <f>[1]Data!Q85+[1]Data!Z85</f>
        <v>6585</v>
      </c>
      <c r="D85" s="26">
        <f t="shared" si="1"/>
        <v>50</v>
      </c>
      <c r="E85" s="24">
        <f>[1]Data!T85</f>
        <v>831</v>
      </c>
      <c r="F85" s="25">
        <f>[1]Data!Z85</f>
        <v>5528</v>
      </c>
      <c r="G85" s="26">
        <f>[1]Data!Q85</f>
        <v>1057</v>
      </c>
      <c r="H85" s="27"/>
    </row>
    <row r="86" spans="1:8" ht="15" thickBot="1" x14ac:dyDescent="0.4">
      <c r="A86" s="23" t="str">
        <f>[1]Data!B86</f>
        <v>Zlín</v>
      </c>
      <c r="B86" s="24">
        <v>6751</v>
      </c>
      <c r="C86" s="25">
        <f>[1]Data!Q86+[1]Data!Z86</f>
        <v>6827</v>
      </c>
      <c r="D86" s="26">
        <f t="shared" si="1"/>
        <v>76</v>
      </c>
      <c r="E86" s="24">
        <f>[1]Data!T86</f>
        <v>1063</v>
      </c>
      <c r="F86" s="25">
        <f>[1]Data!Z86</f>
        <v>5071</v>
      </c>
      <c r="G86" s="26">
        <f>[1]Data!Q86</f>
        <v>1756</v>
      </c>
      <c r="H86" s="27"/>
    </row>
    <row r="87" spans="1:8" s="38" customFormat="1" ht="13.5" thickBot="1" x14ac:dyDescent="0.4">
      <c r="A87" s="15" t="str">
        <f>[1]Data!B87</f>
        <v>Zlínský</v>
      </c>
      <c r="B87" s="16">
        <v>21661</v>
      </c>
      <c r="C87" s="17">
        <f>[1]Data!Q87+[1]Data!Z87</f>
        <v>21825</v>
      </c>
      <c r="D87" s="18">
        <f>SUBTOTAL(9,D83:D86)</f>
        <v>164</v>
      </c>
      <c r="E87" s="16">
        <f>[1]Data!T87</f>
        <v>2996</v>
      </c>
      <c r="F87" s="17">
        <f>[1]Data!Z87</f>
        <v>17504</v>
      </c>
      <c r="G87" s="18">
        <f>[1]Data!Q87</f>
        <v>4321</v>
      </c>
      <c r="H87" s="19"/>
    </row>
    <row r="88" spans="1:8" x14ac:dyDescent="0.35">
      <c r="A88" s="23" t="str">
        <f>[1]Data!B88</f>
        <v>Bruntál</v>
      </c>
      <c r="B88" s="24">
        <v>1778</v>
      </c>
      <c r="C88" s="25">
        <f>[1]Data!Q88+[1]Data!Z88</f>
        <v>1714</v>
      </c>
      <c r="D88" s="26">
        <f t="shared" si="1"/>
        <v>-64</v>
      </c>
      <c r="E88" s="24">
        <f>[1]Data!T88</f>
        <v>284</v>
      </c>
      <c r="F88" s="25">
        <f>[1]Data!Z88</f>
        <v>1342</v>
      </c>
      <c r="G88" s="26">
        <f>[1]Data!Q88</f>
        <v>372</v>
      </c>
      <c r="H88" s="27"/>
    </row>
    <row r="89" spans="1:8" x14ac:dyDescent="0.35">
      <c r="A89" s="23" t="str">
        <f>[1]Data!B89</f>
        <v>Frýdek - Místek</v>
      </c>
      <c r="B89" s="24">
        <v>5200</v>
      </c>
      <c r="C89" s="25">
        <f>[1]Data!Q89+[1]Data!Z89</f>
        <v>5152</v>
      </c>
      <c r="D89" s="26">
        <f t="shared" si="1"/>
        <v>-48</v>
      </c>
      <c r="E89" s="24">
        <f>[1]Data!T89</f>
        <v>603</v>
      </c>
      <c r="F89" s="25">
        <f>[1]Data!Z89</f>
        <v>4074</v>
      </c>
      <c r="G89" s="26">
        <f>[1]Data!Q89</f>
        <v>1078</v>
      </c>
      <c r="H89" s="27"/>
    </row>
    <row r="90" spans="1:8" x14ac:dyDescent="0.35">
      <c r="A90" s="23" t="str">
        <f>[1]Data!B90</f>
        <v>Karviná</v>
      </c>
      <c r="B90" s="24">
        <v>2526</v>
      </c>
      <c r="C90" s="25">
        <f>[1]Data!Q90+[1]Data!Z90</f>
        <v>2597</v>
      </c>
      <c r="D90" s="26">
        <f t="shared" si="1"/>
        <v>71</v>
      </c>
      <c r="E90" s="24">
        <f>[1]Data!T90</f>
        <v>336</v>
      </c>
      <c r="F90" s="25">
        <f>[1]Data!Z90</f>
        <v>2039</v>
      </c>
      <c r="G90" s="26">
        <f>[1]Data!Q90</f>
        <v>558</v>
      </c>
      <c r="H90" s="27"/>
    </row>
    <row r="91" spans="1:8" x14ac:dyDescent="0.35">
      <c r="A91" s="23" t="str">
        <f>[1]Data!B91</f>
        <v>Nový Jičín</v>
      </c>
      <c r="B91" s="24">
        <v>5416</v>
      </c>
      <c r="C91" s="25">
        <f>[1]Data!Q91+[1]Data!Z91</f>
        <v>5608</v>
      </c>
      <c r="D91" s="26">
        <f t="shared" si="1"/>
        <v>192</v>
      </c>
      <c r="E91" s="24">
        <f>[1]Data!T91</f>
        <v>557</v>
      </c>
      <c r="F91" s="25">
        <f>[1]Data!Z91</f>
        <v>4510</v>
      </c>
      <c r="G91" s="26">
        <f>[1]Data!Q91</f>
        <v>1098</v>
      </c>
      <c r="H91" s="27"/>
    </row>
    <row r="92" spans="1:8" x14ac:dyDescent="0.35">
      <c r="A92" s="23" t="str">
        <f>[1]Data!B92</f>
        <v>Opava</v>
      </c>
      <c r="B92" s="24">
        <v>8166</v>
      </c>
      <c r="C92" s="25">
        <f>[1]Data!Q92+[1]Data!Z92</f>
        <v>8197</v>
      </c>
      <c r="D92" s="26">
        <f t="shared" si="1"/>
        <v>31</v>
      </c>
      <c r="E92" s="24">
        <f>[1]Data!T92</f>
        <v>910</v>
      </c>
      <c r="F92" s="25">
        <f>[1]Data!Z92</f>
        <v>6471</v>
      </c>
      <c r="G92" s="26">
        <f>[1]Data!Q92</f>
        <v>1726</v>
      </c>
      <c r="H92" s="27"/>
    </row>
    <row r="93" spans="1:8" ht="15" thickBot="1" x14ac:dyDescent="0.4">
      <c r="A93" s="23" t="str">
        <f>[1]Data!B93</f>
        <v>Ostrava</v>
      </c>
      <c r="B93" s="24">
        <v>2576</v>
      </c>
      <c r="C93" s="25">
        <f>[1]Data!Q93+[1]Data!Z93</f>
        <v>2593</v>
      </c>
      <c r="D93" s="26">
        <f t="shared" si="1"/>
        <v>17</v>
      </c>
      <c r="E93" s="24">
        <f>[1]Data!T93</f>
        <v>267</v>
      </c>
      <c r="F93" s="25">
        <f>[1]Data!Z93</f>
        <v>1999</v>
      </c>
      <c r="G93" s="26">
        <f>[1]Data!Q93</f>
        <v>594</v>
      </c>
      <c r="H93" s="27"/>
    </row>
    <row r="94" spans="1:8" s="38" customFormat="1" ht="13.5" thickBot="1" x14ac:dyDescent="0.4">
      <c r="A94" s="15" t="str">
        <f>[1]Data!B94</f>
        <v>Moravskoslezský</v>
      </c>
      <c r="B94" s="16">
        <v>25662</v>
      </c>
      <c r="C94" s="17">
        <f>[1]Data!Q94+[1]Data!Z94</f>
        <v>25861</v>
      </c>
      <c r="D94" s="18">
        <f>SUBTOTAL(9,D88:D93)</f>
        <v>199</v>
      </c>
      <c r="E94" s="16">
        <f>[1]Data!T94</f>
        <v>2957</v>
      </c>
      <c r="F94" s="17">
        <f>[1]Data!Z94</f>
        <v>20435</v>
      </c>
      <c r="G94" s="18">
        <f>[1]Data!Q94</f>
        <v>5426</v>
      </c>
      <c r="H94" s="19"/>
    </row>
    <row r="95" spans="1:8" s="38" customFormat="1" ht="13.5" thickBot="1" x14ac:dyDescent="0.4">
      <c r="A95" s="15" t="str">
        <f>[1]Data!B95</f>
        <v>Celkem</v>
      </c>
      <c r="B95" s="16">
        <v>354650</v>
      </c>
      <c r="C95" s="17">
        <f>[1]Data!Q95+[1]Data!Z95</f>
        <v>357317</v>
      </c>
      <c r="D95" s="18">
        <f>D5+D18+D26+D34+D38+D46+D51+D57+D62+D68+D76+D82+D87+D94</f>
        <v>2667</v>
      </c>
      <c r="E95" s="16">
        <f>[1]Data!T95</f>
        <v>41119</v>
      </c>
      <c r="F95" s="17">
        <f>[1]Data!Z95</f>
        <v>299281</v>
      </c>
      <c r="G95" s="18">
        <f>[1]Data!Q95</f>
        <v>58036</v>
      </c>
      <c r="H95" s="19"/>
    </row>
  </sheetData>
  <mergeCells count="6">
    <mergeCell ref="A1:H1"/>
    <mergeCell ref="I1:Q1"/>
    <mergeCell ref="A3:A4"/>
    <mergeCell ref="B3:C3"/>
    <mergeCell ref="E3:F3"/>
    <mergeCell ref="L5:N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SH ČMS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Čečrdlová</dc:creator>
  <cp:lastModifiedBy>Jaroslava Čečrdlová</cp:lastModifiedBy>
  <dcterms:created xsi:type="dcterms:W3CDTF">2017-04-05T20:14:04Z</dcterms:created>
  <dcterms:modified xsi:type="dcterms:W3CDTF">2017-04-05T20:14:49Z</dcterms:modified>
</cp:coreProperties>
</file>